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73fc7eac8248a4/Desktop/"/>
    </mc:Choice>
  </mc:AlternateContent>
  <xr:revisionPtr revIDLastSave="97" documentId="8_{4385E7AA-46B9-43DF-8DA5-4E8CBC1D42CC}" xr6:coauthVersionLast="45" xr6:coauthVersionMax="45" xr10:uidLastSave="{E8E98667-21F8-4FD0-AF50-C3EB7FFFAEB4}"/>
  <bookViews>
    <workbookView xWindow="-120" yWindow="-120" windowWidth="24240" windowHeight="13140" activeTab="1" xr2:uid="{61B3F46C-B94A-44A2-8ECE-6740575A26E4}"/>
  </bookViews>
  <sheets>
    <sheet name="30 6 20" sheetId="1" r:id="rId1"/>
    <sheet name="30 9 20" sheetId="10" r:id="rId2"/>
    <sheet name="31 12 20" sheetId="14" r:id="rId3"/>
    <sheet name="31 3 21" sheetId="1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5" l="1"/>
  <c r="L40" i="15" s="1"/>
  <c r="D32" i="15"/>
  <c r="U31" i="15"/>
  <c r="T31" i="15"/>
  <c r="S31" i="15"/>
  <c r="R31" i="15"/>
  <c r="Q31" i="15"/>
  <c r="P31" i="15"/>
  <c r="O31" i="15"/>
  <c r="N31" i="15"/>
  <c r="M31" i="15"/>
  <c r="L31" i="15"/>
  <c r="H31" i="15"/>
  <c r="G31" i="15"/>
  <c r="F31" i="15"/>
  <c r="E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L38" i="14"/>
  <c r="L40" i="14" s="1"/>
  <c r="U31" i="14"/>
  <c r="T31" i="14"/>
  <c r="S31" i="14"/>
  <c r="R31" i="14"/>
  <c r="Q31" i="14"/>
  <c r="P31" i="14"/>
  <c r="O31" i="14"/>
  <c r="N31" i="14"/>
  <c r="M31" i="14"/>
  <c r="L31" i="14"/>
  <c r="D32" i="14" s="1"/>
  <c r="H31" i="14"/>
  <c r="G31" i="14"/>
  <c r="F31" i="14"/>
  <c r="E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31" i="14" s="1"/>
  <c r="L43" i="10"/>
  <c r="L45" i="10" s="1"/>
  <c r="V31" i="15" l="1"/>
  <c r="D25" i="1"/>
  <c r="V13" i="1"/>
  <c r="V12" i="1"/>
  <c r="V11" i="1"/>
  <c r="V9" i="1"/>
  <c r="V8" i="1"/>
  <c r="V7" i="1"/>
  <c r="V35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V8" i="10"/>
  <c r="V7" i="10"/>
  <c r="V24" i="1"/>
  <c r="V23" i="1"/>
  <c r="V22" i="1"/>
  <c r="V21" i="1"/>
  <c r="V20" i="1"/>
  <c r="V19" i="1"/>
  <c r="V18" i="1"/>
  <c r="V17" i="1"/>
  <c r="V16" i="1"/>
  <c r="V14" i="1"/>
  <c r="U36" i="10"/>
  <c r="T36" i="10"/>
  <c r="S36" i="10"/>
  <c r="R36" i="10"/>
  <c r="Q36" i="10"/>
  <c r="P36" i="10"/>
  <c r="O36" i="10"/>
  <c r="N36" i="10"/>
  <c r="M36" i="10"/>
  <c r="L36" i="10"/>
  <c r="D37" i="10" s="1"/>
  <c r="H36" i="10"/>
  <c r="G36" i="10"/>
  <c r="F36" i="10"/>
  <c r="E36" i="10"/>
  <c r="U25" i="1"/>
  <c r="U6" i="10" s="1"/>
  <c r="T25" i="1"/>
  <c r="S25" i="1"/>
  <c r="S6" i="10" s="1"/>
  <c r="R25" i="1"/>
  <c r="R6" i="10" s="1"/>
  <c r="Q25" i="1"/>
  <c r="Q6" i="10" s="1"/>
  <c r="P25" i="1"/>
  <c r="P6" i="10" s="1"/>
  <c r="O25" i="1"/>
  <c r="O6" i="10" s="1"/>
  <c r="N25" i="1"/>
  <c r="N6" i="10" s="1"/>
  <c r="M25" i="1"/>
  <c r="M6" i="10" s="1"/>
  <c r="L25" i="1"/>
  <c r="L6" i="10" s="1"/>
  <c r="H25" i="1"/>
  <c r="H6" i="10" s="1"/>
  <c r="G25" i="1"/>
  <c r="G6" i="10" s="1"/>
  <c r="F25" i="1"/>
  <c r="F6" i="10" s="1"/>
  <c r="F37" i="10" s="1"/>
  <c r="F6" i="14" s="1"/>
  <c r="F32" i="14" s="1"/>
  <c r="F6" i="15" s="1"/>
  <c r="F32" i="15" s="1"/>
  <c r="E25" i="1"/>
  <c r="E6" i="10" s="1"/>
  <c r="T6" i="10"/>
  <c r="L32" i="1"/>
  <c r="L34" i="1" s="1"/>
  <c r="T37" i="10" l="1"/>
  <c r="T6" i="14" s="1"/>
  <c r="T32" i="14" s="1"/>
  <c r="T6" i="15" s="1"/>
  <c r="T32" i="15" s="1"/>
  <c r="P37" i="10"/>
  <c r="P6" i="14" s="1"/>
  <c r="P32" i="14" s="1"/>
  <c r="P6" i="15" s="1"/>
  <c r="P32" i="15" s="1"/>
  <c r="V36" i="10"/>
  <c r="L37" i="10"/>
  <c r="L6" i="14" s="1"/>
  <c r="L32" i="14" s="1"/>
  <c r="L6" i="15" s="1"/>
  <c r="L32" i="15" s="1"/>
  <c r="G37" i="10"/>
  <c r="G6" i="14" s="1"/>
  <c r="G32" i="14" s="1"/>
  <c r="G6" i="15" s="1"/>
  <c r="G32" i="15" s="1"/>
  <c r="Q37" i="10"/>
  <c r="Q6" i="14" s="1"/>
  <c r="Q32" i="14" s="1"/>
  <c r="Q6" i="15" s="1"/>
  <c r="Q32" i="15" s="1"/>
  <c r="U37" i="10"/>
  <c r="U6" i="14" s="1"/>
  <c r="U32" i="14" s="1"/>
  <c r="U6" i="15" s="1"/>
  <c r="U32" i="15" s="1"/>
  <c r="H37" i="10"/>
  <c r="H6" i="14" s="1"/>
  <c r="H32" i="14" s="1"/>
  <c r="H6" i="15" s="1"/>
  <c r="H32" i="15" s="1"/>
  <c r="N37" i="10"/>
  <c r="N6" i="14" s="1"/>
  <c r="N32" i="14" s="1"/>
  <c r="N6" i="15" s="1"/>
  <c r="N32" i="15" s="1"/>
  <c r="R37" i="10"/>
  <c r="R6" i="14" s="1"/>
  <c r="R32" i="14" s="1"/>
  <c r="R6" i="15" s="1"/>
  <c r="R32" i="15" s="1"/>
  <c r="E37" i="10"/>
  <c r="E6" i="14" s="1"/>
  <c r="E32" i="14" s="1"/>
  <c r="M37" i="10"/>
  <c r="M6" i="14" s="1"/>
  <c r="M32" i="14" s="1"/>
  <c r="O37" i="10"/>
  <c r="O6" i="14" s="1"/>
  <c r="O32" i="14" s="1"/>
  <c r="O6" i="15" s="1"/>
  <c r="O32" i="15" s="1"/>
  <c r="S37" i="10"/>
  <c r="S6" i="14" s="1"/>
  <c r="S32" i="14" s="1"/>
  <c r="S6" i="15" s="1"/>
  <c r="S32" i="15" s="1"/>
  <c r="V25" i="1"/>
  <c r="V6" i="10" s="1"/>
  <c r="D26" i="1"/>
  <c r="D27" i="1" s="1"/>
  <c r="V27" i="1"/>
  <c r="H27" i="1"/>
  <c r="E32" i="1" s="1"/>
  <c r="V37" i="10" l="1"/>
  <c r="V6" i="14" s="1"/>
  <c r="V32" i="14" s="1"/>
  <c r="V6" i="15" s="1"/>
  <c r="V32" i="15" s="1"/>
  <c r="M6" i="15"/>
  <c r="M32" i="15" s="1"/>
  <c r="V33" i="15" s="1"/>
  <c r="D39" i="15" s="1"/>
  <c r="V33" i="14"/>
  <c r="D39" i="14" s="1"/>
  <c r="E34" i="1"/>
  <c r="N34" i="1" s="1"/>
  <c r="E6" i="15"/>
  <c r="E32" i="15" s="1"/>
  <c r="H33" i="15" s="1"/>
  <c r="D38" i="15" s="1"/>
  <c r="H33" i="14"/>
  <c r="D38" i="14" s="1"/>
  <c r="D6" i="10"/>
  <c r="D36" i="10" s="1"/>
  <c r="D38" i="10" s="1"/>
  <c r="D6" i="14" s="1"/>
  <c r="D31" i="14" s="1"/>
  <c r="D33" i="14" s="1"/>
  <c r="D6" i="15" s="1"/>
  <c r="D31" i="15" s="1"/>
  <c r="D33" i="15" s="1"/>
  <c r="H38" i="10"/>
  <c r="D43" i="10" s="1"/>
  <c r="D45" i="10" s="1"/>
  <c r="D40" i="14" l="1"/>
  <c r="N40" i="14" s="1"/>
  <c r="D40" i="15"/>
  <c r="N40" i="15" s="1"/>
  <c r="N45" i="10"/>
</calcChain>
</file>

<file path=xl/sharedStrings.xml><?xml version="1.0" encoding="utf-8"?>
<sst xmlns="http://schemas.openxmlformats.org/spreadsheetml/2006/main" count="289" uniqueCount="104">
  <si>
    <t>Date</t>
  </si>
  <si>
    <t>PIS ref</t>
  </si>
  <si>
    <t>Payee</t>
  </si>
  <si>
    <t>Chq no</t>
  </si>
  <si>
    <t>VAT</t>
  </si>
  <si>
    <t>O/balance</t>
  </si>
  <si>
    <t>Balance c/fwd</t>
  </si>
  <si>
    <t>Less: uncleared chqs</t>
  </si>
  <si>
    <t>Diff</t>
  </si>
  <si>
    <t>Should be Nil</t>
  </si>
  <si>
    <t>Cashbook 2020-21</t>
  </si>
  <si>
    <t>Receipts</t>
  </si>
  <si>
    <t>Payments</t>
  </si>
  <si>
    <t>Bank rec at 31 12 20</t>
  </si>
  <si>
    <t>Bank rec at 30 9 20</t>
  </si>
  <si>
    <t>Bank rec at 30 6 20</t>
  </si>
  <si>
    <t>Precept</t>
  </si>
  <si>
    <t>Bank 
interest</t>
  </si>
  <si>
    <t>Misc</t>
  </si>
  <si>
    <t>Clerk's expenses</t>
  </si>
  <si>
    <t>Total payment</t>
  </si>
  <si>
    <t>Enter bank statement balance here</t>
  </si>
  <si>
    <t>Total value of uncleared cheques at quarter end</t>
  </si>
  <si>
    <t>Total payments in quarter</t>
  </si>
  <si>
    <t>Total payments in year to date</t>
  </si>
  <si>
    <t>Total receipts</t>
  </si>
  <si>
    <t>Less: payments in quarter</t>
  </si>
  <si>
    <t>Balance as at 1st April 2020</t>
  </si>
  <si>
    <t>Plus: receipts in year to date</t>
  </si>
  <si>
    <t>Less Payments in year to date</t>
  </si>
  <si>
    <t>Balance as at 30th June 2020</t>
  </si>
  <si>
    <t>Total receipts to date</t>
  </si>
  <si>
    <t>Balance as at 30th Sept 2020</t>
  </si>
  <si>
    <t>A</t>
  </si>
  <si>
    <t>B</t>
  </si>
  <si>
    <t>C</t>
  </si>
  <si>
    <t xml:space="preserve">Detail needs to be entered in these cells </t>
  </si>
  <si>
    <t>Balance as at 31st Dec 2020</t>
  </si>
  <si>
    <t>Balance as at 31st March 2021</t>
  </si>
  <si>
    <t>Bank rec at 31 3 21</t>
  </si>
  <si>
    <t>Corston Parish Council</t>
  </si>
  <si>
    <t>Current A/c</t>
  </si>
  <si>
    <t>Lloyds  Current A/c</t>
  </si>
  <si>
    <t>Grants / donations</t>
  </si>
  <si>
    <t>Staff
pay costs</t>
  </si>
  <si>
    <t>Other admin</t>
  </si>
  <si>
    <t>Utilities</t>
  </si>
  <si>
    <t>Leases; rent &amp; room hire</t>
  </si>
  <si>
    <t>Bank slip ref</t>
  </si>
  <si>
    <t>Chq / other ref</t>
  </si>
  <si>
    <t>Gen mainten-ance</t>
  </si>
  <si>
    <t>Grants &amp; donations</t>
  </si>
  <si>
    <t>Should equal A &amp; B</t>
  </si>
  <si>
    <t>03.04.20</t>
  </si>
  <si>
    <t>BANES</t>
  </si>
  <si>
    <t>25.06.20</t>
  </si>
  <si>
    <t xml:space="preserve">Lavinia [insert surname] </t>
  </si>
  <si>
    <t>01.04.20</t>
  </si>
  <si>
    <t>BPT</t>
  </si>
  <si>
    <t>SO</t>
  </si>
  <si>
    <t>DD</t>
  </si>
  <si>
    <t>Water</t>
  </si>
  <si>
    <t>06.04.20</t>
  </si>
  <si>
    <t>FPO</t>
  </si>
  <si>
    <t>Corsham Print</t>
  </si>
  <si>
    <t>Electricity</t>
  </si>
  <si>
    <t>29.04.20</t>
  </si>
  <si>
    <t>BP</t>
  </si>
  <si>
    <t>Clerk Salary AJ</t>
  </si>
  <si>
    <t>01.05.20</t>
  </si>
  <si>
    <t>04.05.20</t>
  </si>
  <si>
    <t>Greenways</t>
  </si>
  <si>
    <t>27.05.20</t>
  </si>
  <si>
    <t xml:space="preserve">Netwise </t>
  </si>
  <si>
    <t>28.05.20</t>
  </si>
  <si>
    <t>Richard Blows expenses for Zoom</t>
  </si>
  <si>
    <t>29.05.20</t>
  </si>
  <si>
    <t>01.06.20</t>
  </si>
  <si>
    <t>04.06.20</t>
  </si>
  <si>
    <t>29.06.20</t>
  </si>
  <si>
    <t>Came (annual insurance)</t>
  </si>
  <si>
    <t>cash with Rblows</t>
  </si>
  <si>
    <t>01.07.2020</t>
  </si>
  <si>
    <t>06.07.2020</t>
  </si>
  <si>
    <t>15.07.20</t>
  </si>
  <si>
    <t>Auditing Solutions Limited</t>
  </si>
  <si>
    <t>Clerk overtime payment</t>
  </si>
  <si>
    <t>21.07.20</t>
  </si>
  <si>
    <t>ICO annual subscription</t>
  </si>
  <si>
    <t>29.07.20</t>
  </si>
  <si>
    <t>Clerk Salary</t>
  </si>
  <si>
    <t>03.08.20</t>
  </si>
  <si>
    <t>04.08.20</t>
  </si>
  <si>
    <t>06.08.2020</t>
  </si>
  <si>
    <t>Village Hall hire</t>
  </si>
  <si>
    <t>Colin Hale (picnic tables)</t>
  </si>
  <si>
    <t>17.08.2020</t>
  </si>
  <si>
    <t>Duchy lease payment</t>
  </si>
  <si>
    <t>Netwise (website memory upgrade)</t>
  </si>
  <si>
    <t>01.02.2020</t>
  </si>
  <si>
    <t>01.09.2020</t>
  </si>
  <si>
    <t>04.09.2020</t>
  </si>
  <si>
    <t>13.08.2020</t>
  </si>
  <si>
    <t>Donation February Market (19/20)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</si>
</sst>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;[Red]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tted">
        <color auto="1"/>
      </left>
      <right style="double">
        <color auto="1"/>
      </right>
      <top style="thick">
        <color auto="1"/>
      </top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auto="1"/>
      </right>
      <top style="dashed">
        <color indexed="64"/>
      </top>
      <bottom style="dashed">
        <color indexed="64"/>
      </bottom>
      <diagonal/>
    </border>
    <border>
      <left style="double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dotted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ashed">
        <color indexed="64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2" fontId="2" fillId="0" borderId="0" xfId="0" applyNumberFormat="1" applyFont="1"/>
    <xf numFmtId="2" fontId="1" fillId="0" borderId="0" xfId="0" applyNumberFormat="1" applyFont="1"/>
    <xf numFmtId="16" fontId="2" fillId="0" borderId="0" xfId="0" applyNumberFormat="1" applyFont="1"/>
    <xf numFmtId="16" fontId="1" fillId="0" borderId="0" xfId="0" applyNumberFormat="1" applyFont="1"/>
    <xf numFmtId="2" fontId="2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2" fontId="1" fillId="0" borderId="2" xfId="0" applyNumberFormat="1" applyFont="1" applyFill="1" applyBorder="1"/>
    <xf numFmtId="1" fontId="2" fillId="0" borderId="0" xfId="0" applyNumberFormat="1" applyFont="1" applyAlignment="1">
      <alignment horizontal="center"/>
    </xf>
    <xf numFmtId="1" fontId="1" fillId="0" borderId="0" xfId="0" applyNumberFormat="1" applyFont="1"/>
    <xf numFmtId="1" fontId="2" fillId="0" borderId="0" xfId="0" applyNumberFormat="1" applyFont="1" applyAlignment="1">
      <alignment horizontal="left"/>
    </xf>
    <xf numFmtId="2" fontId="7" fillId="0" borderId="0" xfId="0" applyNumberFormat="1" applyFont="1"/>
    <xf numFmtId="2" fontId="7" fillId="0" borderId="0" xfId="0" applyNumberFormat="1" applyFont="1" applyFill="1" applyAlignment="1">
      <alignment horizontal="right"/>
    </xf>
    <xf numFmtId="16" fontId="9" fillId="0" borderId="0" xfId="0" applyNumberFormat="1" applyFont="1"/>
    <xf numFmtId="16" fontId="1" fillId="0" borderId="3" xfId="0" applyNumberFormat="1" applyFont="1" applyBorder="1"/>
    <xf numFmtId="0" fontId="1" fillId="0" borderId="4" xfId="0" applyFont="1" applyBorder="1"/>
    <xf numFmtId="2" fontId="1" fillId="0" borderId="4" xfId="0" applyNumberFormat="1" applyFont="1" applyBorder="1"/>
    <xf numFmtId="16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Fill="1" applyBorder="1"/>
    <xf numFmtId="0" fontId="1" fillId="0" borderId="6" xfId="0" applyFont="1" applyBorder="1"/>
    <xf numFmtId="16" fontId="1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16" fontId="2" fillId="0" borderId="12" xfId="0" applyNumberFormat="1" applyFont="1" applyFill="1" applyBorder="1"/>
    <xf numFmtId="0" fontId="2" fillId="0" borderId="13" xfId="0" applyFont="1" applyFill="1" applyBorder="1"/>
    <xf numFmtId="16" fontId="2" fillId="0" borderId="12" xfId="0" applyNumberFormat="1" applyFont="1" applyBorder="1"/>
    <xf numFmtId="0" fontId="2" fillId="0" borderId="13" xfId="0" applyFont="1" applyBorder="1"/>
    <xf numFmtId="2" fontId="1" fillId="0" borderId="21" xfId="0" applyNumberFormat="1" applyFont="1" applyBorder="1" applyAlignment="1">
      <alignment horizontal="center" vertical="center" wrapText="1"/>
    </xf>
    <xf numFmtId="2" fontId="2" fillId="0" borderId="23" xfId="0" applyNumberFormat="1" applyFont="1" applyFill="1" applyBorder="1"/>
    <xf numFmtId="2" fontId="2" fillId="0" borderId="23" xfId="0" applyNumberFormat="1" applyFont="1" applyBorder="1"/>
    <xf numFmtId="0" fontId="10" fillId="0" borderId="24" xfId="0" applyFont="1" applyBorder="1" applyAlignment="1">
      <alignment horizontal="center" vertical="center"/>
    </xf>
    <xf numFmtId="0" fontId="2" fillId="0" borderId="26" xfId="0" applyFont="1" applyFill="1" applyBorder="1"/>
    <xf numFmtId="0" fontId="2" fillId="0" borderId="26" xfId="0" applyFont="1" applyBorder="1"/>
    <xf numFmtId="0" fontId="1" fillId="0" borderId="5" xfId="0" applyFont="1" applyBorder="1"/>
    <xf numFmtId="0" fontId="10" fillId="0" borderId="10" xfId="0" applyFont="1" applyBorder="1" applyAlignment="1">
      <alignment horizontal="center" vertical="center"/>
    </xf>
    <xf numFmtId="0" fontId="2" fillId="0" borderId="14" xfId="0" applyFont="1" applyFill="1" applyBorder="1"/>
    <xf numFmtId="0" fontId="2" fillId="0" borderId="14" xfId="0" applyFont="1" applyBorder="1"/>
    <xf numFmtId="2" fontId="1" fillId="0" borderId="27" xfId="0" applyNumberFormat="1" applyFont="1" applyBorder="1"/>
    <xf numFmtId="0" fontId="1" fillId="0" borderId="19" xfId="0" applyFont="1" applyBorder="1"/>
    <xf numFmtId="2" fontId="1" fillId="0" borderId="19" xfId="0" applyNumberFormat="1" applyFont="1" applyBorder="1"/>
    <xf numFmtId="2" fontId="1" fillId="0" borderId="28" xfId="0" applyNumberFormat="1" applyFont="1" applyBorder="1"/>
    <xf numFmtId="1" fontId="4" fillId="0" borderId="33" xfId="0" applyNumberFormat="1" applyFont="1" applyFill="1" applyBorder="1" applyAlignment="1">
      <alignment horizontal="center"/>
    </xf>
    <xf numFmtId="2" fontId="2" fillId="0" borderId="33" xfId="0" applyNumberFormat="1" applyFont="1" applyFill="1" applyBorder="1"/>
    <xf numFmtId="2" fontId="2" fillId="0" borderId="34" xfId="0" applyNumberFormat="1" applyFont="1" applyBorder="1"/>
    <xf numFmtId="16" fontId="4" fillId="0" borderId="32" xfId="0" applyNumberFormat="1" applyFont="1" applyFill="1" applyBorder="1"/>
    <xf numFmtId="16" fontId="3" fillId="0" borderId="32" xfId="0" applyNumberFormat="1" applyFont="1" applyFill="1" applyBorder="1"/>
    <xf numFmtId="16" fontId="3" fillId="0" borderId="32" xfId="0" applyNumberFormat="1" applyFont="1" applyBorder="1"/>
    <xf numFmtId="1" fontId="4" fillId="0" borderId="33" xfId="0" applyNumberFormat="1" applyFont="1" applyBorder="1" applyAlignment="1">
      <alignment horizontal="center"/>
    </xf>
    <xf numFmtId="2" fontId="2" fillId="0" borderId="33" xfId="0" applyNumberFormat="1" applyFont="1" applyBorder="1"/>
    <xf numFmtId="0" fontId="1" fillId="0" borderId="20" xfId="0" applyFont="1" applyBorder="1" applyAlignment="1">
      <alignment vertical="center" wrapText="1"/>
    </xf>
    <xf numFmtId="0" fontId="4" fillId="0" borderId="36" xfId="0" applyFont="1" applyFill="1" applyBorder="1"/>
    <xf numFmtId="0" fontId="5" fillId="0" borderId="36" xfId="0" applyFont="1" applyFill="1" applyBorder="1"/>
    <xf numFmtId="0" fontId="4" fillId="0" borderId="36" xfId="0" applyFont="1" applyBorder="1"/>
    <xf numFmtId="2" fontId="1" fillId="0" borderId="11" xfId="0" applyNumberFormat="1" applyFont="1" applyBorder="1" applyAlignment="1">
      <alignment horizontal="center" vertical="center" wrapText="1"/>
    </xf>
    <xf numFmtId="2" fontId="2" fillId="0" borderId="38" xfId="0" applyNumberFormat="1" applyFont="1" applyFill="1" applyBorder="1"/>
    <xf numFmtId="2" fontId="2" fillId="0" borderId="38" xfId="0" applyNumberFormat="1" applyFont="1" applyBorder="1"/>
    <xf numFmtId="2" fontId="2" fillId="2" borderId="0" xfId="0" applyNumberFormat="1" applyFont="1" applyFill="1"/>
    <xf numFmtId="2" fontId="2" fillId="2" borderId="1" xfId="0" applyNumberFormat="1" applyFont="1" applyFill="1" applyBorder="1"/>
    <xf numFmtId="2" fontId="8" fillId="0" borderId="0" xfId="0" applyNumberFormat="1" applyFont="1" applyFill="1"/>
    <xf numFmtId="16" fontId="1" fillId="0" borderId="41" xfId="0" applyNumberFormat="1" applyFont="1" applyBorder="1"/>
    <xf numFmtId="1" fontId="2" fillId="0" borderId="39" xfId="0" applyNumberFormat="1" applyFont="1" applyBorder="1" applyAlignment="1">
      <alignment horizontal="center"/>
    </xf>
    <xf numFmtId="0" fontId="1" fillId="0" borderId="42" xfId="0" applyFont="1" applyBorder="1"/>
    <xf numFmtId="16" fontId="1" fillId="0" borderId="18" xfId="0" applyNumberFormat="1" applyFont="1" applyBorder="1"/>
    <xf numFmtId="16" fontId="1" fillId="0" borderId="15" xfId="0" applyNumberFormat="1" applyFont="1" applyBorder="1"/>
    <xf numFmtId="0" fontId="1" fillId="0" borderId="16" xfId="0" applyFont="1" applyBorder="1"/>
    <xf numFmtId="43" fontId="1" fillId="0" borderId="22" xfId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16" fontId="1" fillId="3" borderId="29" xfId="0" applyNumberFormat="1" applyFont="1" applyFill="1" applyBorder="1"/>
    <xf numFmtId="1" fontId="1" fillId="3" borderId="30" xfId="0" applyNumberFormat="1" applyFont="1" applyFill="1" applyBorder="1" applyAlignment="1">
      <alignment horizontal="center"/>
    </xf>
    <xf numFmtId="0" fontId="1" fillId="3" borderId="35" xfId="0" applyFont="1" applyFill="1" applyBorder="1"/>
    <xf numFmtId="2" fontId="1" fillId="3" borderId="37" xfId="0" applyNumberFormat="1" applyFont="1" applyFill="1" applyBorder="1"/>
    <xf numFmtId="2" fontId="1" fillId="3" borderId="30" xfId="0" applyNumberFormat="1" applyFont="1" applyFill="1" applyBorder="1"/>
    <xf numFmtId="0" fontId="1" fillId="3" borderId="31" xfId="0" applyFont="1" applyFill="1" applyBorder="1"/>
    <xf numFmtId="2" fontId="11" fillId="0" borderId="0" xfId="0" quotePrefix="1" applyNumberFormat="1" applyFont="1"/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0" fontId="8" fillId="0" borderId="0" xfId="0" applyFont="1"/>
    <xf numFmtId="0" fontId="2" fillId="2" borderId="0" xfId="0" applyFont="1" applyFill="1"/>
    <xf numFmtId="16" fontId="8" fillId="2" borderId="0" xfId="0" applyNumberFormat="1" applyFont="1" applyFill="1"/>
    <xf numFmtId="16" fontId="8" fillId="0" borderId="0" xfId="0" applyNumberFormat="1" applyFont="1" applyFill="1"/>
    <xf numFmtId="16" fontId="1" fillId="0" borderId="29" xfId="0" applyNumberFormat="1" applyFont="1" applyFill="1" applyBorder="1"/>
    <xf numFmtId="1" fontId="1" fillId="0" borderId="30" xfId="0" applyNumberFormat="1" applyFont="1" applyFill="1" applyBorder="1" applyAlignment="1">
      <alignment horizontal="center"/>
    </xf>
    <xf numFmtId="0" fontId="1" fillId="0" borderId="35" xfId="0" applyFont="1" applyFill="1" applyBorder="1"/>
    <xf numFmtId="2" fontId="1" fillId="0" borderId="37" xfId="0" applyNumberFormat="1" applyFont="1" applyFill="1" applyBorder="1"/>
    <xf numFmtId="2" fontId="1" fillId="0" borderId="30" xfId="0" applyNumberFormat="1" applyFont="1" applyFill="1" applyBorder="1"/>
    <xf numFmtId="2" fontId="1" fillId="0" borderId="25" xfId="0" applyNumberFormat="1" applyFont="1" applyFill="1" applyBorder="1"/>
    <xf numFmtId="2" fontId="1" fillId="0" borderId="16" xfId="0" applyNumberFormat="1" applyFont="1" applyFill="1" applyBorder="1"/>
    <xf numFmtId="2" fontId="1" fillId="0" borderId="17" xfId="0" applyNumberFormat="1" applyFont="1" applyFill="1" applyBorder="1"/>
    <xf numFmtId="2" fontId="1" fillId="0" borderId="31" xfId="0" applyNumberFormat="1" applyFont="1" applyFill="1" applyBorder="1"/>
    <xf numFmtId="2" fontId="1" fillId="0" borderId="40" xfId="0" applyNumberFormat="1" applyFont="1" applyBorder="1"/>
    <xf numFmtId="2" fontId="1" fillId="0" borderId="43" xfId="0" applyNumberFormat="1" applyFont="1" applyBorder="1"/>
    <xf numFmtId="2" fontId="2" fillId="0" borderId="44" xfId="0" applyNumberFormat="1" applyFont="1" applyFill="1" applyBorder="1"/>
    <xf numFmtId="2" fontId="2" fillId="0" borderId="45" xfId="0" applyNumberFormat="1" applyFont="1" applyFill="1" applyBorder="1"/>
    <xf numFmtId="2" fontId="2" fillId="0" borderId="46" xfId="0" applyNumberFormat="1" applyFont="1" applyBorder="1"/>
    <xf numFmtId="2" fontId="1" fillId="0" borderId="47" xfId="0" applyNumberFormat="1" applyFont="1" applyFill="1" applyBorder="1"/>
    <xf numFmtId="2" fontId="1" fillId="0" borderId="48" xfId="0" applyNumberFormat="1" applyFont="1" applyFill="1" applyBorder="1"/>
    <xf numFmtId="2" fontId="1" fillId="0" borderId="49" xfId="0" applyNumberFormat="1" applyFont="1" applyFill="1" applyBorder="1"/>
    <xf numFmtId="2" fontId="1" fillId="0" borderId="50" xfId="0" applyNumberFormat="1" applyFont="1" applyBorder="1"/>
    <xf numFmtId="2" fontId="1" fillId="0" borderId="51" xfId="0" applyNumberFormat="1" applyFont="1" applyBorder="1"/>
    <xf numFmtId="2" fontId="1" fillId="0" borderId="52" xfId="0" applyNumberFormat="1" applyFont="1" applyBorder="1"/>
    <xf numFmtId="2" fontId="2" fillId="0" borderId="53" xfId="0" applyNumberFormat="1" applyFont="1" applyBorder="1"/>
    <xf numFmtId="2" fontId="1" fillId="0" borderId="54" xfId="0" applyNumberFormat="1" applyFont="1" applyBorder="1" applyAlignment="1">
      <alignment horizontal="center" vertical="center" wrapText="1"/>
    </xf>
    <xf numFmtId="2" fontId="1" fillId="3" borderId="55" xfId="0" applyNumberFormat="1" applyFont="1" applyFill="1" applyBorder="1"/>
    <xf numFmtId="164" fontId="4" fillId="0" borderId="56" xfId="0" applyNumberFormat="1" applyFont="1" applyFill="1" applyBorder="1"/>
    <xf numFmtId="164" fontId="4" fillId="0" borderId="57" xfId="0" applyNumberFormat="1" applyFont="1" applyFill="1" applyBorder="1"/>
    <xf numFmtId="2" fontId="1" fillId="0" borderId="58" xfId="0" applyNumberFormat="1" applyFont="1" applyFill="1" applyBorder="1"/>
    <xf numFmtId="0" fontId="12" fillId="0" borderId="2" xfId="0" applyFont="1" applyBorder="1" applyAlignment="1">
      <alignment horizontal="center" vertical="center"/>
    </xf>
    <xf numFmtId="2" fontId="1" fillId="0" borderId="59" xfId="0" applyNumberFormat="1" applyFont="1" applyBorder="1"/>
    <xf numFmtId="2" fontId="1" fillId="0" borderId="60" xfId="0" applyNumberFormat="1" applyFont="1" applyBorder="1"/>
    <xf numFmtId="2" fontId="1" fillId="0" borderId="61" xfId="0" applyNumberFormat="1" applyFont="1" applyBorder="1"/>
    <xf numFmtId="2" fontId="1" fillId="0" borderId="58" xfId="0" applyNumberFormat="1" applyFont="1" applyBorder="1"/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/>
    <xf numFmtId="2" fontId="1" fillId="0" borderId="64" xfId="0" applyNumberFormat="1" applyFont="1" applyFill="1" applyBorder="1"/>
    <xf numFmtId="2" fontId="2" fillId="0" borderId="65" xfId="0" applyNumberFormat="1" applyFont="1" applyFill="1" applyBorder="1"/>
    <xf numFmtId="2" fontId="2" fillId="0" borderId="66" xfId="0" applyNumberFormat="1" applyFont="1" applyFill="1" applyBorder="1"/>
    <xf numFmtId="2" fontId="1" fillId="0" borderId="67" xfId="0" applyNumberFormat="1" applyFont="1" applyFill="1" applyBorder="1"/>
    <xf numFmtId="2" fontId="1" fillId="0" borderId="68" xfId="0" applyNumberFormat="1" applyFont="1" applyFill="1" applyBorder="1"/>
    <xf numFmtId="2" fontId="12" fillId="0" borderId="69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8D147-9AA9-4F84-A86B-81357C06949E}">
  <dimension ref="A1:V37"/>
  <sheetViews>
    <sheetView topLeftCell="D1" zoomScale="90" zoomScaleNormal="90" workbookViewId="0">
      <pane ySplit="5" topLeftCell="A15" activePane="bottomLeft" state="frozen"/>
      <selection pane="bottomLeft" activeCell="E34" sqref="E34"/>
    </sheetView>
  </sheetViews>
  <sheetFormatPr defaultColWidth="8.85546875" defaultRowHeight="15" x14ac:dyDescent="0.25"/>
  <cols>
    <col min="1" max="1" width="11.85546875" style="6" customWidth="1"/>
    <col min="2" max="2" width="7.7109375" style="2" customWidth="1"/>
    <col min="3" max="3" width="30.85546875" style="2" customWidth="1"/>
    <col min="4" max="4" width="11.85546875" style="4" customWidth="1"/>
    <col min="5" max="8" width="10.140625" style="2" customWidth="1"/>
    <col min="9" max="9" width="11.7109375" style="6" customWidth="1"/>
    <col min="10" max="10" width="8.28515625" style="13" customWidth="1"/>
    <col min="11" max="11" width="33.28515625" style="2" customWidth="1"/>
    <col min="12" max="12" width="12.28515625" style="8" customWidth="1"/>
    <col min="13" max="13" width="12.85546875" style="4" customWidth="1"/>
    <col min="14" max="21" width="10.85546875" style="4" customWidth="1"/>
    <col min="22" max="22" width="10.85546875" style="2" customWidth="1"/>
    <col min="23" max="23" width="3.7109375" style="2" customWidth="1"/>
    <col min="24" max="16384" width="8.85546875" style="2"/>
  </cols>
  <sheetData>
    <row r="1" spans="1:22" ht="17.45" x14ac:dyDescent="0.3">
      <c r="A1" s="18" t="s">
        <v>40</v>
      </c>
      <c r="J1" s="11"/>
    </row>
    <row r="2" spans="1:22" ht="13.9" x14ac:dyDescent="0.25">
      <c r="J2" s="11"/>
    </row>
    <row r="3" spans="1:22" s="1" customFormat="1" ht="14.45" thickBot="1" x14ac:dyDescent="0.3">
      <c r="A3" s="7" t="s">
        <v>10</v>
      </c>
      <c r="D3" s="5"/>
      <c r="I3" s="7"/>
      <c r="J3" s="3"/>
      <c r="L3" s="9"/>
      <c r="M3" s="5"/>
      <c r="N3" s="5"/>
      <c r="O3" s="5"/>
      <c r="P3" s="5"/>
      <c r="Q3" s="5"/>
      <c r="R3" s="5"/>
      <c r="S3" s="5"/>
      <c r="T3" s="5"/>
      <c r="U3" s="5"/>
    </row>
    <row r="4" spans="1:22" s="1" customFormat="1" ht="18" customHeight="1" thickTop="1" thickBot="1" x14ac:dyDescent="0.3">
      <c r="A4" s="19" t="s">
        <v>11</v>
      </c>
      <c r="B4" s="20"/>
      <c r="C4" s="20"/>
      <c r="D4" s="21"/>
      <c r="E4" s="20"/>
      <c r="F4" s="20"/>
      <c r="G4" s="20"/>
      <c r="H4" s="44"/>
      <c r="I4" s="22" t="s">
        <v>12</v>
      </c>
      <c r="J4" s="23"/>
      <c r="K4" s="20"/>
      <c r="L4" s="24"/>
      <c r="M4" s="21"/>
      <c r="N4" s="21"/>
      <c r="O4" s="21"/>
      <c r="P4" s="21"/>
      <c r="Q4" s="21"/>
      <c r="R4" s="21"/>
      <c r="S4" s="21"/>
      <c r="T4" s="21"/>
      <c r="U4" s="21"/>
      <c r="V4" s="25"/>
    </row>
    <row r="5" spans="1:22" s="10" customFormat="1" ht="44.45" customHeight="1" thickTop="1" thickBot="1" x14ac:dyDescent="0.35">
      <c r="A5" s="26" t="s">
        <v>0</v>
      </c>
      <c r="B5" s="27" t="s">
        <v>48</v>
      </c>
      <c r="C5" s="27" t="s">
        <v>2</v>
      </c>
      <c r="D5" s="38" t="s">
        <v>41</v>
      </c>
      <c r="E5" s="41" t="s">
        <v>16</v>
      </c>
      <c r="F5" s="29" t="s">
        <v>43</v>
      </c>
      <c r="G5" s="28" t="s">
        <v>18</v>
      </c>
      <c r="H5" s="45" t="s">
        <v>4</v>
      </c>
      <c r="I5" s="33" t="s">
        <v>0</v>
      </c>
      <c r="J5" s="31" t="s">
        <v>49</v>
      </c>
      <c r="K5" s="60" t="s">
        <v>2</v>
      </c>
      <c r="L5" s="115" t="s">
        <v>41</v>
      </c>
      <c r="M5" s="64" t="s">
        <v>44</v>
      </c>
      <c r="N5" s="30" t="s">
        <v>19</v>
      </c>
      <c r="O5" s="30" t="s">
        <v>45</v>
      </c>
      <c r="P5" s="30" t="s">
        <v>46</v>
      </c>
      <c r="Q5" s="30" t="s">
        <v>47</v>
      </c>
      <c r="R5" s="30" t="s">
        <v>50</v>
      </c>
      <c r="S5" s="30" t="s">
        <v>51</v>
      </c>
      <c r="T5" s="30" t="s">
        <v>18</v>
      </c>
      <c r="U5" s="30" t="s">
        <v>4</v>
      </c>
      <c r="V5" s="32" t="s">
        <v>20</v>
      </c>
    </row>
    <row r="6" spans="1:22" s="1" customFormat="1" ht="14.25" x14ac:dyDescent="0.2">
      <c r="A6" s="74">
        <v>43556</v>
      </c>
      <c r="B6" s="75"/>
      <c r="C6" s="75" t="s">
        <v>5</v>
      </c>
      <c r="D6" s="76">
        <v>17375.88</v>
      </c>
      <c r="E6" s="77"/>
      <c r="F6" s="78"/>
      <c r="G6" s="78"/>
      <c r="H6" s="79"/>
      <c r="I6" s="80"/>
      <c r="J6" s="81"/>
      <c r="K6" s="82"/>
      <c r="L6" s="116"/>
      <c r="M6" s="83"/>
      <c r="N6" s="84"/>
      <c r="O6" s="84"/>
      <c r="P6" s="84"/>
      <c r="Q6" s="84"/>
      <c r="R6" s="84"/>
      <c r="S6" s="84"/>
      <c r="T6" s="84"/>
      <c r="U6" s="84"/>
      <c r="V6" s="85"/>
    </row>
    <row r="7" spans="1:22" x14ac:dyDescent="0.25">
      <c r="A7" s="34" t="s">
        <v>53</v>
      </c>
      <c r="B7" s="35"/>
      <c r="C7" s="35" t="s">
        <v>54</v>
      </c>
      <c r="D7" s="39">
        <v>4961.28</v>
      </c>
      <c r="E7" s="42">
        <v>4961.28</v>
      </c>
      <c r="F7" s="35"/>
      <c r="G7" s="35"/>
      <c r="H7" s="46"/>
      <c r="I7" s="56" t="s">
        <v>57</v>
      </c>
      <c r="J7" s="52" t="s">
        <v>59</v>
      </c>
      <c r="K7" s="61" t="s">
        <v>58</v>
      </c>
      <c r="L7" s="117">
        <v>15</v>
      </c>
      <c r="M7" s="65"/>
      <c r="N7" s="53"/>
      <c r="O7" s="53">
        <v>15</v>
      </c>
      <c r="P7" s="53"/>
      <c r="Q7" s="53"/>
      <c r="R7" s="53"/>
      <c r="S7" s="53"/>
      <c r="T7" s="53"/>
      <c r="U7" s="53"/>
      <c r="V7" s="54">
        <f t="shared" ref="V7:V13" si="0">SUM(M7:U7)</f>
        <v>15</v>
      </c>
    </row>
    <row r="8" spans="1:22" ht="13.9" x14ac:dyDescent="0.25">
      <c r="A8" s="34" t="s">
        <v>55</v>
      </c>
      <c r="B8" s="35"/>
      <c r="C8" s="35" t="s">
        <v>56</v>
      </c>
      <c r="D8" s="39">
        <v>60</v>
      </c>
      <c r="E8" s="42"/>
      <c r="F8" s="35"/>
      <c r="G8" s="35">
        <v>60</v>
      </c>
      <c r="H8" s="46"/>
      <c r="I8" s="56" t="s">
        <v>57</v>
      </c>
      <c r="J8" s="52" t="s">
        <v>60</v>
      </c>
      <c r="K8" s="61" t="s">
        <v>61</v>
      </c>
      <c r="L8" s="117">
        <v>7</v>
      </c>
      <c r="M8" s="65"/>
      <c r="N8" s="53"/>
      <c r="O8" s="53"/>
      <c r="P8" s="53">
        <v>7</v>
      </c>
      <c r="Q8" s="53"/>
      <c r="R8" s="53"/>
      <c r="S8" s="53"/>
      <c r="T8" s="53"/>
      <c r="U8" s="53"/>
      <c r="V8" s="54">
        <f t="shared" si="0"/>
        <v>7</v>
      </c>
    </row>
    <row r="9" spans="1:22" x14ac:dyDescent="0.25">
      <c r="A9" s="34"/>
      <c r="B9" s="35"/>
      <c r="C9" s="35"/>
      <c r="D9" s="39"/>
      <c r="E9" s="42"/>
      <c r="F9" s="35"/>
      <c r="G9" s="35"/>
      <c r="H9" s="46"/>
      <c r="I9" s="56" t="s">
        <v>62</v>
      </c>
      <c r="J9" s="52" t="s">
        <v>63</v>
      </c>
      <c r="K9" s="61" t="s">
        <v>64</v>
      </c>
      <c r="L9" s="117">
        <v>126</v>
      </c>
      <c r="M9" s="65"/>
      <c r="N9" s="53"/>
      <c r="O9" s="53">
        <v>105</v>
      </c>
      <c r="P9" s="53"/>
      <c r="Q9" s="53"/>
      <c r="R9" s="53"/>
      <c r="S9" s="53"/>
      <c r="T9" s="53"/>
      <c r="U9" s="53">
        <v>21</v>
      </c>
      <c r="V9" s="54">
        <f t="shared" si="0"/>
        <v>126</v>
      </c>
    </row>
    <row r="10" spans="1:22" x14ac:dyDescent="0.25">
      <c r="A10" s="34"/>
      <c r="B10" s="35"/>
      <c r="C10" s="35"/>
      <c r="D10" s="39"/>
      <c r="E10" s="42"/>
      <c r="F10" s="35"/>
      <c r="G10" s="35"/>
      <c r="H10" s="46"/>
      <c r="I10" s="56" t="s">
        <v>62</v>
      </c>
      <c r="J10" s="52" t="s">
        <v>63</v>
      </c>
      <c r="K10" s="61" t="s">
        <v>71</v>
      </c>
      <c r="L10" s="117">
        <v>16</v>
      </c>
      <c r="M10" s="65"/>
      <c r="N10" s="53"/>
      <c r="O10" s="53"/>
      <c r="P10" s="53"/>
      <c r="Q10" s="53"/>
      <c r="R10" s="53">
        <v>16</v>
      </c>
      <c r="S10" s="53"/>
      <c r="T10" s="53"/>
      <c r="U10" s="53"/>
      <c r="V10" s="54">
        <v>16</v>
      </c>
    </row>
    <row r="11" spans="1:22" x14ac:dyDescent="0.25">
      <c r="A11" s="34"/>
      <c r="B11" s="35"/>
      <c r="C11" s="35"/>
      <c r="D11" s="39"/>
      <c r="E11" s="42"/>
      <c r="F11" s="35"/>
      <c r="G11" s="35"/>
      <c r="H11" s="46"/>
      <c r="I11" s="56" t="s">
        <v>62</v>
      </c>
      <c r="J11" s="52" t="s">
        <v>60</v>
      </c>
      <c r="K11" s="61" t="s">
        <v>65</v>
      </c>
      <c r="L11" s="117">
        <v>12</v>
      </c>
      <c r="M11" s="65"/>
      <c r="N11" s="53"/>
      <c r="O11" s="53"/>
      <c r="P11" s="53">
        <v>12</v>
      </c>
      <c r="Q11" s="53"/>
      <c r="R11" s="53"/>
      <c r="S11" s="53"/>
      <c r="T11" s="53"/>
      <c r="U11" s="53"/>
      <c r="V11" s="54">
        <f t="shared" si="0"/>
        <v>12</v>
      </c>
    </row>
    <row r="12" spans="1:22" ht="13.9" x14ac:dyDescent="0.25">
      <c r="A12" s="34"/>
      <c r="B12" s="35"/>
      <c r="C12" s="35"/>
      <c r="D12" s="39"/>
      <c r="E12" s="42"/>
      <c r="F12" s="35"/>
      <c r="G12" s="35"/>
      <c r="H12" s="46"/>
      <c r="I12" s="56" t="s">
        <v>66</v>
      </c>
      <c r="J12" s="52" t="s">
        <v>67</v>
      </c>
      <c r="K12" s="61" t="s">
        <v>68</v>
      </c>
      <c r="L12" s="117">
        <v>812.8</v>
      </c>
      <c r="M12" s="65">
        <v>812.8</v>
      </c>
      <c r="N12" s="53"/>
      <c r="O12" s="53"/>
      <c r="P12" s="53"/>
      <c r="Q12" s="53"/>
      <c r="R12" s="53"/>
      <c r="S12" s="53"/>
      <c r="T12" s="53"/>
      <c r="U12" s="53"/>
      <c r="V12" s="54">
        <f t="shared" si="0"/>
        <v>812.8</v>
      </c>
    </row>
    <row r="13" spans="1:22" ht="13.9" x14ac:dyDescent="0.25">
      <c r="A13" s="34"/>
      <c r="B13" s="35"/>
      <c r="C13" s="35"/>
      <c r="D13" s="39"/>
      <c r="E13" s="42"/>
      <c r="F13" s="35"/>
      <c r="G13" s="35"/>
      <c r="H13" s="46"/>
      <c r="I13" s="56" t="s">
        <v>69</v>
      </c>
      <c r="J13" s="52" t="s">
        <v>60</v>
      </c>
      <c r="K13" s="61" t="s">
        <v>61</v>
      </c>
      <c r="L13" s="117">
        <v>7</v>
      </c>
      <c r="M13" s="65"/>
      <c r="N13" s="53"/>
      <c r="O13" s="53"/>
      <c r="P13" s="53">
        <v>7</v>
      </c>
      <c r="Q13" s="53"/>
      <c r="R13" s="53"/>
      <c r="S13" s="53"/>
      <c r="T13" s="53"/>
      <c r="U13" s="53"/>
      <c r="V13" s="54">
        <f t="shared" si="0"/>
        <v>7</v>
      </c>
    </row>
    <row r="14" spans="1:22" x14ac:dyDescent="0.25">
      <c r="A14" s="36"/>
      <c r="B14" s="37"/>
      <c r="C14" s="37"/>
      <c r="D14" s="40"/>
      <c r="E14" s="43"/>
      <c r="F14" s="37"/>
      <c r="G14" s="37"/>
      <c r="H14" s="47"/>
      <c r="I14" s="56" t="s">
        <v>70</v>
      </c>
      <c r="J14" s="52" t="s">
        <v>60</v>
      </c>
      <c r="K14" s="61" t="s">
        <v>65</v>
      </c>
      <c r="L14" s="117">
        <v>16</v>
      </c>
      <c r="M14" s="65"/>
      <c r="N14" s="53"/>
      <c r="O14" s="53"/>
      <c r="P14" s="53">
        <v>16</v>
      </c>
      <c r="Q14" s="53"/>
      <c r="R14" s="53"/>
      <c r="S14" s="53"/>
      <c r="T14" s="53"/>
      <c r="U14" s="53"/>
      <c r="V14" s="54">
        <f t="shared" ref="V14:V24" si="1">SUM(M14:U14)</f>
        <v>16</v>
      </c>
    </row>
    <row r="15" spans="1:22" x14ac:dyDescent="0.25">
      <c r="A15" s="36"/>
      <c r="B15" s="37"/>
      <c r="C15" s="37"/>
      <c r="D15" s="40"/>
      <c r="E15" s="43"/>
      <c r="F15" s="37"/>
      <c r="G15" s="37"/>
      <c r="H15" s="47"/>
      <c r="I15" s="56" t="s">
        <v>72</v>
      </c>
      <c r="J15" s="52" t="s">
        <v>63</v>
      </c>
      <c r="K15" s="61" t="s">
        <v>80</v>
      </c>
      <c r="L15" s="117">
        <v>566.46</v>
      </c>
      <c r="M15" s="65"/>
      <c r="N15" s="53"/>
      <c r="O15" s="53">
        <v>566.46</v>
      </c>
      <c r="P15" s="53"/>
      <c r="Q15" s="53"/>
      <c r="R15" s="53"/>
      <c r="S15" s="53"/>
      <c r="T15" s="53"/>
      <c r="U15" s="53"/>
      <c r="V15" s="54">
        <v>566.64</v>
      </c>
    </row>
    <row r="16" spans="1:22" x14ac:dyDescent="0.25">
      <c r="A16" s="36"/>
      <c r="B16" s="37"/>
      <c r="C16" s="37"/>
      <c r="D16" s="40"/>
      <c r="E16" s="43"/>
      <c r="F16" s="37"/>
      <c r="G16" s="37"/>
      <c r="H16" s="47"/>
      <c r="I16" s="56" t="s">
        <v>72</v>
      </c>
      <c r="J16" s="52" t="s">
        <v>63</v>
      </c>
      <c r="K16" s="61" t="s">
        <v>64</v>
      </c>
      <c r="L16" s="117">
        <v>68</v>
      </c>
      <c r="M16" s="65"/>
      <c r="N16" s="53"/>
      <c r="O16" s="53">
        <v>68</v>
      </c>
      <c r="P16" s="53"/>
      <c r="Q16" s="53"/>
      <c r="R16" s="53"/>
      <c r="S16" s="53"/>
      <c r="T16" s="53"/>
      <c r="U16" s="53"/>
      <c r="V16" s="54">
        <f t="shared" si="1"/>
        <v>68</v>
      </c>
    </row>
    <row r="17" spans="1:22" ht="13.9" x14ac:dyDescent="0.25">
      <c r="A17" s="36"/>
      <c r="B17" s="37"/>
      <c r="C17" s="37"/>
      <c r="D17" s="40"/>
      <c r="E17" s="43"/>
      <c r="F17" s="37"/>
      <c r="G17" s="37"/>
      <c r="H17" s="47"/>
      <c r="I17" s="56" t="s">
        <v>72</v>
      </c>
      <c r="J17" s="52" t="s">
        <v>63</v>
      </c>
      <c r="K17" s="61" t="s">
        <v>73</v>
      </c>
      <c r="L17" s="117">
        <v>74.64</v>
      </c>
      <c r="M17" s="65"/>
      <c r="N17" s="53"/>
      <c r="O17" s="53">
        <v>74.64</v>
      </c>
      <c r="P17" s="53"/>
      <c r="Q17" s="53"/>
      <c r="R17" s="53"/>
      <c r="S17" s="53"/>
      <c r="T17" s="53"/>
      <c r="U17" s="53"/>
      <c r="V17" s="54">
        <f t="shared" si="1"/>
        <v>74.64</v>
      </c>
    </row>
    <row r="18" spans="1:22" ht="13.9" x14ac:dyDescent="0.25">
      <c r="A18" s="36"/>
      <c r="B18" s="37"/>
      <c r="C18" s="37"/>
      <c r="D18" s="40"/>
      <c r="E18" s="43"/>
      <c r="F18" s="37"/>
      <c r="G18" s="37"/>
      <c r="H18" s="47"/>
      <c r="I18" s="56" t="s">
        <v>74</v>
      </c>
      <c r="J18" s="52" t="s">
        <v>63</v>
      </c>
      <c r="K18" s="62" t="s">
        <v>75</v>
      </c>
      <c r="L18" s="117">
        <v>143.88</v>
      </c>
      <c r="M18" s="65"/>
      <c r="N18" s="53"/>
      <c r="O18" s="53">
        <v>119.9</v>
      </c>
      <c r="P18" s="53"/>
      <c r="Q18" s="53"/>
      <c r="R18" s="53"/>
      <c r="S18" s="53"/>
      <c r="T18" s="53"/>
      <c r="U18" s="53">
        <v>23.98</v>
      </c>
      <c r="V18" s="54">
        <f t="shared" si="1"/>
        <v>143.88</v>
      </c>
    </row>
    <row r="19" spans="1:22" ht="13.9" x14ac:dyDescent="0.25">
      <c r="A19" s="36"/>
      <c r="B19" s="37"/>
      <c r="C19" s="37"/>
      <c r="D19" s="40"/>
      <c r="E19" s="43"/>
      <c r="F19" s="37"/>
      <c r="G19" s="37"/>
      <c r="H19" s="47"/>
      <c r="I19" s="56" t="s">
        <v>76</v>
      </c>
      <c r="J19" s="52" t="s">
        <v>59</v>
      </c>
      <c r="K19" s="61" t="s">
        <v>68</v>
      </c>
      <c r="L19" s="117">
        <v>406</v>
      </c>
      <c r="M19" s="65">
        <v>406</v>
      </c>
      <c r="N19" s="53"/>
      <c r="O19" s="53"/>
      <c r="P19" s="53"/>
      <c r="Q19" s="53"/>
      <c r="R19" s="53"/>
      <c r="S19" s="53"/>
      <c r="T19" s="53"/>
      <c r="U19" s="53"/>
      <c r="V19" s="54">
        <f t="shared" si="1"/>
        <v>406</v>
      </c>
    </row>
    <row r="20" spans="1:22" ht="13.9" x14ac:dyDescent="0.25">
      <c r="A20" s="36"/>
      <c r="B20" s="37"/>
      <c r="C20" s="37"/>
      <c r="D20" s="40"/>
      <c r="E20" s="43"/>
      <c r="F20" s="37"/>
      <c r="G20" s="37"/>
      <c r="H20" s="47"/>
      <c r="I20" s="56" t="s">
        <v>77</v>
      </c>
      <c r="J20" s="52" t="s">
        <v>60</v>
      </c>
      <c r="K20" s="61" t="s">
        <v>61</v>
      </c>
      <c r="L20" s="117">
        <v>7</v>
      </c>
      <c r="M20" s="65"/>
      <c r="N20" s="53"/>
      <c r="O20" s="53"/>
      <c r="P20" s="53">
        <v>7</v>
      </c>
      <c r="Q20" s="53"/>
      <c r="R20" s="53"/>
      <c r="S20" s="53"/>
      <c r="T20" s="53"/>
      <c r="U20" s="53"/>
      <c r="V20" s="54">
        <f t="shared" si="1"/>
        <v>7</v>
      </c>
    </row>
    <row r="21" spans="1:22" ht="13.9" x14ac:dyDescent="0.25">
      <c r="A21" s="36"/>
      <c r="B21" s="37"/>
      <c r="C21" s="37"/>
      <c r="D21" s="40"/>
      <c r="E21" s="43"/>
      <c r="F21" s="37"/>
      <c r="G21" s="37"/>
      <c r="H21" s="47"/>
      <c r="I21" s="56" t="s">
        <v>78</v>
      </c>
      <c r="J21" s="52" t="s">
        <v>60</v>
      </c>
      <c r="K21" s="61" t="s">
        <v>65</v>
      </c>
      <c r="L21" s="117">
        <v>16</v>
      </c>
      <c r="M21" s="65"/>
      <c r="N21" s="53"/>
      <c r="O21" s="53"/>
      <c r="P21" s="53">
        <v>16</v>
      </c>
      <c r="Q21" s="53"/>
      <c r="R21" s="53"/>
      <c r="S21" s="53"/>
      <c r="T21" s="53"/>
      <c r="U21" s="53"/>
      <c r="V21" s="54">
        <f t="shared" si="1"/>
        <v>16</v>
      </c>
    </row>
    <row r="22" spans="1:22" ht="13.9" x14ac:dyDescent="0.25">
      <c r="A22" s="36"/>
      <c r="B22" s="37"/>
      <c r="C22" s="37"/>
      <c r="D22" s="40"/>
      <c r="E22" s="43"/>
      <c r="F22" s="37"/>
      <c r="G22" s="37"/>
      <c r="H22" s="47"/>
      <c r="I22" s="56" t="s">
        <v>79</v>
      </c>
      <c r="J22" s="52" t="s">
        <v>59</v>
      </c>
      <c r="K22" s="61" t="s">
        <v>68</v>
      </c>
      <c r="L22" s="117">
        <v>406</v>
      </c>
      <c r="M22" s="65">
        <v>406</v>
      </c>
      <c r="N22" s="53"/>
      <c r="O22" s="53"/>
      <c r="P22" s="53"/>
      <c r="Q22" s="53"/>
      <c r="R22" s="53"/>
      <c r="S22" s="53"/>
      <c r="T22" s="53"/>
      <c r="U22" s="53"/>
      <c r="V22" s="54">
        <f t="shared" si="1"/>
        <v>406</v>
      </c>
    </row>
    <row r="23" spans="1:22" ht="13.9" x14ac:dyDescent="0.25">
      <c r="A23" s="36"/>
      <c r="B23" s="37"/>
      <c r="C23" s="37"/>
      <c r="D23" s="40"/>
      <c r="E23" s="43"/>
      <c r="F23" s="37"/>
      <c r="G23" s="37"/>
      <c r="H23" s="47"/>
      <c r="I23" s="56"/>
      <c r="J23" s="52"/>
      <c r="K23" s="61"/>
      <c r="L23" s="117"/>
      <c r="M23" s="65"/>
      <c r="N23" s="53"/>
      <c r="O23" s="53"/>
      <c r="P23" s="53"/>
      <c r="Q23" s="53"/>
      <c r="R23" s="53"/>
      <c r="S23" s="53"/>
      <c r="T23" s="53"/>
      <c r="U23" s="53"/>
      <c r="V23" s="54">
        <f t="shared" si="1"/>
        <v>0</v>
      </c>
    </row>
    <row r="24" spans="1:22" ht="13.9" x14ac:dyDescent="0.25">
      <c r="A24" s="36"/>
      <c r="B24" s="37"/>
      <c r="C24" s="37"/>
      <c r="D24" s="114"/>
      <c r="E24" s="43"/>
      <c r="F24" s="37"/>
      <c r="G24" s="37"/>
      <c r="H24" s="47"/>
      <c r="I24" s="56"/>
      <c r="J24" s="52"/>
      <c r="K24" s="61"/>
      <c r="L24" s="118"/>
      <c r="M24" s="105"/>
      <c r="N24" s="106"/>
      <c r="O24" s="106"/>
      <c r="P24" s="106"/>
      <c r="Q24" s="106"/>
      <c r="R24" s="106"/>
      <c r="S24" s="106"/>
      <c r="T24" s="106"/>
      <c r="U24" s="106"/>
      <c r="V24" s="107">
        <f t="shared" si="1"/>
        <v>0</v>
      </c>
    </row>
    <row r="25" spans="1:22" ht="14.45" thickBot="1" x14ac:dyDescent="0.3">
      <c r="A25" s="73">
        <v>43646</v>
      </c>
      <c r="B25" s="49"/>
      <c r="C25" s="49" t="s">
        <v>25</v>
      </c>
      <c r="D25" s="122">
        <f>SUM(D6:D24)</f>
        <v>22397.16</v>
      </c>
      <c r="E25" s="121">
        <f>SUM(E7:E24)</f>
        <v>4961.28</v>
      </c>
      <c r="F25" s="50">
        <f>SUM(F7:F24)</f>
        <v>0</v>
      </c>
      <c r="G25" s="50">
        <f>SUM(G7:G24)</f>
        <v>60</v>
      </c>
      <c r="H25" s="51">
        <f>SUM(H7:H24)</f>
        <v>0</v>
      </c>
      <c r="I25" s="70">
        <v>44012</v>
      </c>
      <c r="J25" s="71"/>
      <c r="K25" s="72" t="s">
        <v>23</v>
      </c>
      <c r="L25" s="119">
        <f t="shared" ref="L25:V25" si="2">SUM(L7:L24)</f>
        <v>2699.78</v>
      </c>
      <c r="M25" s="108">
        <f t="shared" si="2"/>
        <v>1624.8</v>
      </c>
      <c r="N25" s="109">
        <f t="shared" si="2"/>
        <v>0</v>
      </c>
      <c r="O25" s="109">
        <f t="shared" si="2"/>
        <v>949</v>
      </c>
      <c r="P25" s="109">
        <f t="shared" si="2"/>
        <v>65</v>
      </c>
      <c r="Q25" s="109">
        <f t="shared" si="2"/>
        <v>0</v>
      </c>
      <c r="R25" s="109">
        <f t="shared" si="2"/>
        <v>16</v>
      </c>
      <c r="S25" s="109">
        <f t="shared" si="2"/>
        <v>0</v>
      </c>
      <c r="T25" s="109">
        <f t="shared" si="2"/>
        <v>0</v>
      </c>
      <c r="U25" s="109">
        <f t="shared" si="2"/>
        <v>44.980000000000004</v>
      </c>
      <c r="V25" s="110">
        <f t="shared" si="2"/>
        <v>2699.96</v>
      </c>
    </row>
    <row r="26" spans="1:22" ht="14.45" thickTop="1" x14ac:dyDescent="0.25">
      <c r="A26" s="7">
        <v>43646</v>
      </c>
      <c r="B26" s="1"/>
      <c r="C26" s="1" t="s">
        <v>26</v>
      </c>
      <c r="D26" s="123">
        <f>L25</f>
        <v>2699.78</v>
      </c>
      <c r="I26" s="2"/>
    </row>
    <row r="27" spans="1:22" ht="14.45" thickBot="1" x14ac:dyDescent="0.3">
      <c r="A27" s="7">
        <v>43646</v>
      </c>
      <c r="B27" s="1"/>
      <c r="C27" s="1" t="s">
        <v>6</v>
      </c>
      <c r="D27" s="124">
        <f>D25-D26</f>
        <v>19697.38</v>
      </c>
      <c r="F27" s="1" t="s">
        <v>31</v>
      </c>
      <c r="H27" s="5">
        <f>SUM(E25:H25)</f>
        <v>5021.28</v>
      </c>
      <c r="J27" s="2"/>
      <c r="L27" s="2"/>
      <c r="M27" s="2"/>
      <c r="N27" s="2"/>
      <c r="S27" s="5" t="s">
        <v>24</v>
      </c>
      <c r="V27" s="5">
        <f>SUM(M25:U25)</f>
        <v>2699.78</v>
      </c>
    </row>
    <row r="28" spans="1:22" ht="14.45" thickTop="1" x14ac:dyDescent="0.25">
      <c r="D28" s="87" t="s">
        <v>33</v>
      </c>
      <c r="J28" s="2"/>
      <c r="L28" s="2"/>
      <c r="M28" s="2"/>
      <c r="N28" s="2"/>
    </row>
    <row r="29" spans="1:22" ht="22.15" customHeight="1" x14ac:dyDescent="0.25">
      <c r="C29" s="1"/>
      <c r="D29" s="87"/>
      <c r="E29" s="86"/>
      <c r="F29" s="1"/>
      <c r="G29" s="1"/>
      <c r="H29" s="1"/>
      <c r="J29" s="14" t="s">
        <v>15</v>
      </c>
      <c r="L29" s="67"/>
    </row>
    <row r="30" spans="1:22" ht="21.4" customHeight="1" x14ac:dyDescent="0.3">
      <c r="E30" s="1"/>
      <c r="F30" s="1"/>
      <c r="G30" s="1"/>
      <c r="H30" s="1"/>
      <c r="J30" s="15" t="s">
        <v>42</v>
      </c>
      <c r="L30" s="67">
        <v>19480.63</v>
      </c>
      <c r="M30" s="69" t="s">
        <v>21</v>
      </c>
    </row>
    <row r="31" spans="1:22" ht="14.45" x14ac:dyDescent="0.3">
      <c r="C31" s="1" t="s">
        <v>27</v>
      </c>
      <c r="E31" s="2">
        <v>17375.88</v>
      </c>
      <c r="J31" s="15"/>
      <c r="K31" s="2" t="s">
        <v>81</v>
      </c>
      <c r="L31" s="68">
        <v>216.75</v>
      </c>
      <c r="M31" s="69" t="s">
        <v>21</v>
      </c>
    </row>
    <row r="32" spans="1:22" ht="13.9" x14ac:dyDescent="0.25">
      <c r="C32" s="2" t="s">
        <v>28</v>
      </c>
      <c r="E32" s="4">
        <f>H27</f>
        <v>5021.28</v>
      </c>
      <c r="L32" s="9">
        <f>SUM(L30:L31)</f>
        <v>19697.38</v>
      </c>
      <c r="M32" s="8"/>
    </row>
    <row r="33" spans="3:15" ht="14.45" x14ac:dyDescent="0.3">
      <c r="C33" s="2" t="s">
        <v>29</v>
      </c>
      <c r="E33" s="4">
        <v>-2699.78</v>
      </c>
      <c r="J33" s="15" t="s">
        <v>7</v>
      </c>
      <c r="L33" s="67">
        <v>0</v>
      </c>
      <c r="M33" s="69" t="s">
        <v>22</v>
      </c>
    </row>
    <row r="34" spans="3:15" thickBot="1" x14ac:dyDescent="0.35">
      <c r="C34" s="1" t="s">
        <v>30</v>
      </c>
      <c r="D34" s="87" t="s">
        <v>34</v>
      </c>
      <c r="E34" s="120">
        <f>SUM(E31:E33)</f>
        <v>19697.38</v>
      </c>
      <c r="J34" s="89" t="s">
        <v>35</v>
      </c>
      <c r="K34" s="90" t="s">
        <v>52</v>
      </c>
      <c r="L34" s="12">
        <f>L32-L33</f>
        <v>19697.38</v>
      </c>
      <c r="M34" s="17" t="s">
        <v>8</v>
      </c>
      <c r="N34" s="16">
        <f>E34-L34</f>
        <v>0</v>
      </c>
      <c r="O34" s="16" t="s">
        <v>9</v>
      </c>
    </row>
    <row r="35" spans="3:15" ht="14.45" thickTop="1" x14ac:dyDescent="0.25"/>
    <row r="36" spans="3:15" ht="14.45" x14ac:dyDescent="0.3">
      <c r="D36" s="93"/>
      <c r="L36" s="92" t="s">
        <v>36</v>
      </c>
      <c r="M36" s="91"/>
      <c r="N36" s="67"/>
    </row>
    <row r="37" spans="3:15" ht="14.45" x14ac:dyDescent="0.3">
      <c r="D37" s="9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ACD0-B5ED-4432-8C75-2B037F269B1A}">
  <dimension ref="A1:W48"/>
  <sheetViews>
    <sheetView tabSelected="1" zoomScale="90" zoomScaleNormal="90" workbookViewId="0">
      <pane ySplit="5" topLeftCell="A27" activePane="bottomLeft" state="frozen"/>
      <selection pane="bottomLeft" activeCell="D45" sqref="D45"/>
    </sheetView>
  </sheetViews>
  <sheetFormatPr defaultColWidth="8.85546875" defaultRowHeight="15" x14ac:dyDescent="0.25"/>
  <cols>
    <col min="1" max="1" width="11.85546875" style="6" customWidth="1"/>
    <col min="2" max="2" width="7.7109375" style="2" customWidth="1"/>
    <col min="3" max="3" width="30.85546875" style="2" customWidth="1"/>
    <col min="4" max="4" width="11.85546875" style="4" customWidth="1"/>
    <col min="5" max="8" width="10.140625" style="2" customWidth="1"/>
    <col min="9" max="9" width="11.7109375" style="6" customWidth="1"/>
    <col min="10" max="10" width="6.140625" style="13" customWidth="1"/>
    <col min="11" max="11" width="33.28515625" style="2" customWidth="1"/>
    <col min="12" max="12" width="12.7109375" style="8" customWidth="1"/>
    <col min="13" max="13" width="12.85546875" style="4" customWidth="1"/>
    <col min="14" max="21" width="10.85546875" style="4" customWidth="1"/>
    <col min="22" max="22" width="10.85546875" style="2" customWidth="1"/>
    <col min="23" max="23" width="3.7109375" style="2" customWidth="1"/>
    <col min="24" max="16384" width="8.85546875" style="2"/>
  </cols>
  <sheetData>
    <row r="1" spans="1:22" ht="17.45" x14ac:dyDescent="0.3">
      <c r="A1" s="18" t="s">
        <v>40</v>
      </c>
      <c r="J1" s="11"/>
    </row>
    <row r="2" spans="1:22" ht="13.9" x14ac:dyDescent="0.25">
      <c r="J2" s="11"/>
    </row>
    <row r="3" spans="1:22" s="1" customFormat="1" ht="14.45" thickBot="1" x14ac:dyDescent="0.3">
      <c r="A3" s="7" t="s">
        <v>10</v>
      </c>
      <c r="D3" s="5"/>
      <c r="I3" s="7"/>
      <c r="J3" s="3"/>
      <c r="L3" s="9"/>
      <c r="M3" s="5"/>
      <c r="N3" s="5"/>
      <c r="O3" s="5"/>
      <c r="P3" s="5"/>
      <c r="Q3" s="5"/>
      <c r="R3" s="5"/>
      <c r="S3" s="5"/>
      <c r="T3" s="5"/>
      <c r="U3" s="5"/>
    </row>
    <row r="4" spans="1:22" s="1" customFormat="1" ht="24" customHeight="1" thickTop="1" thickBot="1" x14ac:dyDescent="0.3">
      <c r="A4" s="19" t="s">
        <v>11</v>
      </c>
      <c r="B4" s="20"/>
      <c r="C4" s="20"/>
      <c r="D4" s="21"/>
      <c r="E4" s="20"/>
      <c r="F4" s="20"/>
      <c r="G4" s="20"/>
      <c r="H4" s="44"/>
      <c r="I4" s="22" t="s">
        <v>12</v>
      </c>
      <c r="J4" s="23"/>
      <c r="K4" s="20"/>
      <c r="L4" s="24"/>
      <c r="M4" s="21"/>
      <c r="N4" s="21"/>
      <c r="O4" s="21"/>
      <c r="P4" s="21"/>
      <c r="Q4" s="21"/>
      <c r="R4" s="21"/>
      <c r="S4" s="21"/>
      <c r="T4" s="21"/>
      <c r="U4" s="21"/>
      <c r="V4" s="25"/>
    </row>
    <row r="5" spans="1:22" s="10" customFormat="1" ht="40.15" customHeight="1" thickTop="1" thickBot="1" x14ac:dyDescent="0.35">
      <c r="A5" s="26" t="s">
        <v>0</v>
      </c>
      <c r="B5" s="27" t="s">
        <v>1</v>
      </c>
      <c r="C5" s="27" t="s">
        <v>2</v>
      </c>
      <c r="D5" s="38" t="s">
        <v>41</v>
      </c>
      <c r="E5" s="41" t="s">
        <v>16</v>
      </c>
      <c r="F5" s="29" t="s">
        <v>17</v>
      </c>
      <c r="G5" s="28" t="s">
        <v>18</v>
      </c>
      <c r="H5" s="45" t="s">
        <v>4</v>
      </c>
      <c r="I5" s="33" t="s">
        <v>0</v>
      </c>
      <c r="J5" s="31" t="s">
        <v>3</v>
      </c>
      <c r="K5" s="60" t="s">
        <v>2</v>
      </c>
      <c r="L5" s="125" t="s">
        <v>41</v>
      </c>
      <c r="M5" s="64" t="s">
        <v>44</v>
      </c>
      <c r="N5" s="30" t="s">
        <v>19</v>
      </c>
      <c r="O5" s="30" t="s">
        <v>45</v>
      </c>
      <c r="P5" s="30" t="s">
        <v>46</v>
      </c>
      <c r="Q5" s="30" t="s">
        <v>47</v>
      </c>
      <c r="R5" s="30" t="s">
        <v>50</v>
      </c>
      <c r="S5" s="30" t="s">
        <v>51</v>
      </c>
      <c r="T5" s="30" t="s">
        <v>18</v>
      </c>
      <c r="U5" s="30" t="s">
        <v>4</v>
      </c>
      <c r="V5" s="32" t="s">
        <v>20</v>
      </c>
    </row>
    <row r="6" spans="1:22" s="1" customFormat="1" ht="13.9" x14ac:dyDescent="0.25">
      <c r="A6" s="74">
        <v>44013</v>
      </c>
      <c r="B6" s="75"/>
      <c r="C6" s="75" t="s">
        <v>5</v>
      </c>
      <c r="D6" s="76">
        <f>'30 6 20'!$D$27</f>
        <v>19697.38</v>
      </c>
      <c r="E6" s="99">
        <f>'30 6 20'!E25</f>
        <v>4961.28</v>
      </c>
      <c r="F6" s="100">
        <f>'30 6 20'!F25</f>
        <v>0</v>
      </c>
      <c r="G6" s="100">
        <f>'30 6 20'!G25</f>
        <v>60</v>
      </c>
      <c r="H6" s="101">
        <f>'30 6 20'!H25</f>
        <v>0</v>
      </c>
      <c r="I6" s="94"/>
      <c r="J6" s="95"/>
      <c r="K6" s="96"/>
      <c r="L6" s="127">
        <f>'30 6 20'!$L$25</f>
        <v>2699.78</v>
      </c>
      <c r="M6" s="97">
        <f>'30 6 20'!M25</f>
        <v>1624.8</v>
      </c>
      <c r="N6" s="98">
        <f>'30 6 20'!N25</f>
        <v>0</v>
      </c>
      <c r="O6" s="98">
        <f>'30 6 20'!O25</f>
        <v>949</v>
      </c>
      <c r="P6" s="98">
        <f>'30 6 20'!P25</f>
        <v>65</v>
      </c>
      <c r="Q6" s="98">
        <f>'30 6 20'!Q25</f>
        <v>0</v>
      </c>
      <c r="R6" s="98">
        <f>'30 6 20'!R25</f>
        <v>16</v>
      </c>
      <c r="S6" s="98">
        <f>'30 6 20'!S25</f>
        <v>0</v>
      </c>
      <c r="T6" s="98">
        <f>'30 6 20'!T25</f>
        <v>0</v>
      </c>
      <c r="U6" s="98">
        <f>'30 6 20'!U25</f>
        <v>44.980000000000004</v>
      </c>
      <c r="V6" s="102">
        <f>'30 6 20'!V25</f>
        <v>2699.96</v>
      </c>
    </row>
    <row r="7" spans="1:22" ht="13.9" x14ac:dyDescent="0.25">
      <c r="A7" s="36"/>
      <c r="B7" s="37"/>
      <c r="C7" s="37"/>
      <c r="D7" s="40"/>
      <c r="E7" s="43"/>
      <c r="F7" s="37"/>
      <c r="G7" s="37"/>
      <c r="H7" s="47"/>
      <c r="I7" s="56"/>
      <c r="J7" s="52"/>
      <c r="K7" s="61"/>
      <c r="L7" s="128"/>
      <c r="M7" s="65"/>
      <c r="N7" s="53"/>
      <c r="O7" s="53"/>
      <c r="P7" s="53"/>
      <c r="Q7" s="53"/>
      <c r="R7" s="53"/>
      <c r="S7" s="53"/>
      <c r="T7" s="53"/>
      <c r="U7" s="53"/>
      <c r="V7" s="54">
        <f>SUM(M7:U7)</f>
        <v>0</v>
      </c>
    </row>
    <row r="8" spans="1:22" ht="12.6" customHeight="1" x14ac:dyDescent="0.25">
      <c r="A8" s="36"/>
      <c r="B8" s="37"/>
      <c r="C8" s="37"/>
      <c r="D8" s="40"/>
      <c r="E8" s="43"/>
      <c r="F8" s="37"/>
      <c r="G8" s="37"/>
      <c r="H8" s="47"/>
      <c r="I8" s="57"/>
      <c r="J8" s="58"/>
      <c r="K8" s="63"/>
      <c r="L8" s="128"/>
      <c r="M8" s="66"/>
      <c r="N8" s="59"/>
      <c r="O8" s="59"/>
      <c r="P8" s="59"/>
      <c r="Q8" s="59"/>
      <c r="R8" s="59"/>
      <c r="S8" s="59"/>
      <c r="T8" s="59"/>
      <c r="U8" s="59"/>
      <c r="V8" s="54">
        <f t="shared" ref="V8:V35" si="0">SUM(M8:U8)</f>
        <v>0</v>
      </c>
    </row>
    <row r="9" spans="1:22" ht="13.9" x14ac:dyDescent="0.25">
      <c r="A9" s="36"/>
      <c r="B9" s="37"/>
      <c r="C9" s="37"/>
      <c r="D9" s="40"/>
      <c r="E9" s="43"/>
      <c r="F9" s="37"/>
      <c r="G9" s="37"/>
      <c r="H9" s="47"/>
      <c r="I9" s="57"/>
      <c r="J9" s="58"/>
      <c r="K9" s="63"/>
      <c r="L9" s="128"/>
      <c r="M9" s="66"/>
      <c r="N9" s="59"/>
      <c r="O9" s="59"/>
      <c r="P9" s="59"/>
      <c r="Q9" s="59"/>
      <c r="R9" s="59"/>
      <c r="S9" s="59"/>
      <c r="T9" s="59"/>
      <c r="U9" s="59"/>
      <c r="V9" s="54">
        <f t="shared" si="0"/>
        <v>0</v>
      </c>
    </row>
    <row r="10" spans="1:22" ht="13.9" x14ac:dyDescent="0.25">
      <c r="A10" s="36"/>
      <c r="B10" s="37"/>
      <c r="C10" s="37"/>
      <c r="D10" s="40"/>
      <c r="E10" s="43"/>
      <c r="F10" s="37"/>
      <c r="G10" s="37"/>
      <c r="H10" s="47"/>
      <c r="I10" s="57"/>
      <c r="J10" s="58"/>
      <c r="K10" s="63"/>
      <c r="L10" s="128"/>
      <c r="M10" s="66"/>
      <c r="N10" s="59"/>
      <c r="O10" s="59"/>
      <c r="P10" s="59"/>
      <c r="Q10" s="59"/>
      <c r="R10" s="59"/>
      <c r="S10" s="59"/>
      <c r="T10" s="59"/>
      <c r="U10" s="59"/>
      <c r="V10" s="54">
        <f t="shared" si="0"/>
        <v>0</v>
      </c>
    </row>
    <row r="11" spans="1:22" ht="13.9" x14ac:dyDescent="0.25">
      <c r="A11" s="36"/>
      <c r="B11" s="37"/>
      <c r="C11" s="37"/>
      <c r="D11" s="40"/>
      <c r="E11" s="43"/>
      <c r="F11" s="37"/>
      <c r="G11" s="37"/>
      <c r="H11" s="47"/>
      <c r="I11" s="57"/>
      <c r="J11" s="58"/>
      <c r="K11" s="63"/>
      <c r="L11" s="128"/>
      <c r="M11" s="66"/>
      <c r="N11" s="59"/>
      <c r="O11" s="59"/>
      <c r="P11" s="59"/>
      <c r="Q11" s="59"/>
      <c r="R11" s="59"/>
      <c r="S11" s="59"/>
      <c r="T11" s="59"/>
      <c r="U11" s="59"/>
      <c r="V11" s="54">
        <f t="shared" si="0"/>
        <v>0</v>
      </c>
    </row>
    <row r="12" spans="1:22" ht="13.9" x14ac:dyDescent="0.25">
      <c r="A12" s="34"/>
      <c r="B12" s="35"/>
      <c r="C12" s="35"/>
      <c r="D12" s="39"/>
      <c r="E12" s="42"/>
      <c r="F12" s="35"/>
      <c r="G12" s="35"/>
      <c r="H12" s="46"/>
      <c r="I12" s="56"/>
      <c r="J12" s="52"/>
      <c r="K12" s="61"/>
      <c r="L12" s="128"/>
      <c r="M12" s="65"/>
      <c r="N12" s="53"/>
      <c r="O12" s="53"/>
      <c r="P12" s="53"/>
      <c r="Q12" s="53"/>
      <c r="R12" s="53"/>
      <c r="S12" s="53"/>
      <c r="T12" s="53"/>
      <c r="U12" s="53"/>
      <c r="V12" s="54">
        <f t="shared" si="0"/>
        <v>0</v>
      </c>
    </row>
    <row r="13" spans="1:22" ht="13.9" x14ac:dyDescent="0.25">
      <c r="A13" s="34"/>
      <c r="B13" s="35"/>
      <c r="C13" s="35"/>
      <c r="D13" s="39"/>
      <c r="E13" s="42"/>
      <c r="F13" s="35"/>
      <c r="G13" s="35"/>
      <c r="H13" s="46"/>
      <c r="I13" s="56"/>
      <c r="J13" s="52"/>
      <c r="K13" s="61"/>
      <c r="L13" s="128"/>
      <c r="M13" s="65"/>
      <c r="N13" s="53"/>
      <c r="O13" s="53"/>
      <c r="P13" s="53"/>
      <c r="Q13" s="53"/>
      <c r="R13" s="53"/>
      <c r="S13" s="53"/>
      <c r="T13" s="53"/>
      <c r="U13" s="53"/>
      <c r="V13" s="54">
        <f t="shared" si="0"/>
        <v>0</v>
      </c>
    </row>
    <row r="14" spans="1:22" ht="13.9" x14ac:dyDescent="0.25">
      <c r="A14" s="34"/>
      <c r="B14" s="35"/>
      <c r="C14" s="35"/>
      <c r="D14" s="39"/>
      <c r="E14" s="42"/>
      <c r="F14" s="35"/>
      <c r="G14" s="35"/>
      <c r="H14" s="46"/>
      <c r="I14" s="56"/>
      <c r="J14" s="52"/>
      <c r="K14" s="61"/>
      <c r="L14" s="128"/>
      <c r="M14" s="65"/>
      <c r="N14" s="53"/>
      <c r="O14" s="53"/>
      <c r="P14" s="53"/>
      <c r="Q14" s="53"/>
      <c r="R14" s="53"/>
      <c r="S14" s="53"/>
      <c r="T14" s="53"/>
      <c r="U14" s="53"/>
      <c r="V14" s="54">
        <f t="shared" si="0"/>
        <v>0</v>
      </c>
    </row>
    <row r="15" spans="1:22" ht="13.9" x14ac:dyDescent="0.25">
      <c r="A15" s="34"/>
      <c r="B15" s="35"/>
      <c r="C15" s="35"/>
      <c r="D15" s="39"/>
      <c r="E15" s="42"/>
      <c r="F15" s="35"/>
      <c r="G15" s="35"/>
      <c r="H15" s="46"/>
      <c r="I15" s="56"/>
      <c r="J15" s="52"/>
      <c r="K15" s="61"/>
      <c r="L15" s="128"/>
      <c r="M15" s="65"/>
      <c r="N15" s="53"/>
      <c r="O15" s="53"/>
      <c r="P15" s="53"/>
      <c r="Q15" s="53"/>
      <c r="R15" s="53"/>
      <c r="S15" s="53"/>
      <c r="T15" s="53"/>
      <c r="U15" s="53"/>
      <c r="V15" s="54">
        <f t="shared" si="0"/>
        <v>0</v>
      </c>
    </row>
    <row r="16" spans="1:22" ht="13.9" x14ac:dyDescent="0.25">
      <c r="A16" s="36"/>
      <c r="B16" s="37"/>
      <c r="C16" s="37"/>
      <c r="D16" s="40"/>
      <c r="E16" s="43"/>
      <c r="F16" s="37"/>
      <c r="G16" s="37"/>
      <c r="H16" s="47"/>
      <c r="I16" s="55"/>
      <c r="J16" s="52"/>
      <c r="K16" s="61"/>
      <c r="L16" s="128"/>
      <c r="M16" s="65"/>
      <c r="N16" s="53"/>
      <c r="O16" s="53"/>
      <c r="P16" s="53"/>
      <c r="Q16" s="53"/>
      <c r="R16" s="53"/>
      <c r="S16" s="53"/>
      <c r="T16" s="53"/>
      <c r="U16" s="53"/>
      <c r="V16" s="54">
        <f t="shared" si="0"/>
        <v>0</v>
      </c>
    </row>
    <row r="17" spans="1:22" ht="13.9" x14ac:dyDescent="0.25">
      <c r="A17" s="36"/>
      <c r="B17" s="37"/>
      <c r="C17" s="37"/>
      <c r="D17" s="40"/>
      <c r="E17" s="43"/>
      <c r="F17" s="37"/>
      <c r="G17" s="37"/>
      <c r="H17" s="47"/>
      <c r="I17" s="56"/>
      <c r="J17" s="52"/>
      <c r="K17" s="62"/>
      <c r="L17" s="128"/>
      <c r="M17" s="65"/>
      <c r="N17" s="53"/>
      <c r="O17" s="53"/>
      <c r="P17" s="53"/>
      <c r="Q17" s="53"/>
      <c r="R17" s="53"/>
      <c r="S17" s="53"/>
      <c r="T17" s="53"/>
      <c r="U17" s="53"/>
      <c r="V17" s="54">
        <f t="shared" si="0"/>
        <v>0</v>
      </c>
    </row>
    <row r="18" spans="1:22" ht="13.9" x14ac:dyDescent="0.25">
      <c r="A18" s="36" t="s">
        <v>102</v>
      </c>
      <c r="B18" s="37"/>
      <c r="C18" s="37" t="s">
        <v>103</v>
      </c>
      <c r="D18" s="40">
        <v>216.9</v>
      </c>
      <c r="E18" s="43"/>
      <c r="F18" s="37"/>
      <c r="G18" s="37">
        <v>216.9</v>
      </c>
      <c r="H18" s="47"/>
      <c r="I18" s="56" t="s">
        <v>82</v>
      </c>
      <c r="J18" s="52"/>
      <c r="K18" s="61" t="s">
        <v>61</v>
      </c>
      <c r="L18" s="128">
        <v>8</v>
      </c>
      <c r="M18" s="65"/>
      <c r="N18" s="53"/>
      <c r="O18" s="53"/>
      <c r="P18" s="53">
        <v>8</v>
      </c>
      <c r="Q18" s="53"/>
      <c r="R18" s="53"/>
      <c r="S18" s="53"/>
      <c r="T18" s="53"/>
      <c r="U18" s="53"/>
      <c r="V18" s="54">
        <f t="shared" si="0"/>
        <v>8</v>
      </c>
    </row>
    <row r="19" spans="1:22" ht="13.9" x14ac:dyDescent="0.25">
      <c r="A19" s="36"/>
      <c r="B19" s="37"/>
      <c r="C19" s="37"/>
      <c r="D19" s="40"/>
      <c r="E19" s="43"/>
      <c r="F19" s="37"/>
      <c r="G19" s="37"/>
      <c r="H19" s="47"/>
      <c r="I19" s="56" t="s">
        <v>83</v>
      </c>
      <c r="J19" s="52"/>
      <c r="K19" s="61" t="s">
        <v>65</v>
      </c>
      <c r="L19" s="128">
        <v>16</v>
      </c>
      <c r="M19" s="65"/>
      <c r="N19" s="53"/>
      <c r="O19" s="53"/>
      <c r="P19" s="53">
        <v>16</v>
      </c>
      <c r="Q19" s="53"/>
      <c r="R19" s="53"/>
      <c r="S19" s="53"/>
      <c r="T19" s="53"/>
      <c r="U19" s="53"/>
      <c r="V19" s="54">
        <f t="shared" si="0"/>
        <v>16</v>
      </c>
    </row>
    <row r="20" spans="1:22" ht="13.9" x14ac:dyDescent="0.25">
      <c r="A20" s="36"/>
      <c r="B20" s="37"/>
      <c r="C20" s="37"/>
      <c r="D20" s="40"/>
      <c r="E20" s="43"/>
      <c r="F20" s="37"/>
      <c r="G20" s="37"/>
      <c r="H20" s="47"/>
      <c r="I20" s="56" t="s">
        <v>84</v>
      </c>
      <c r="J20" s="52"/>
      <c r="K20" s="61" t="s">
        <v>85</v>
      </c>
      <c r="L20" s="128">
        <v>240</v>
      </c>
      <c r="M20" s="65"/>
      <c r="N20" s="53"/>
      <c r="O20" s="53"/>
      <c r="P20" s="53">
        <v>200</v>
      </c>
      <c r="Q20" s="53"/>
      <c r="R20" s="53"/>
      <c r="S20" s="53"/>
      <c r="T20" s="53"/>
      <c r="U20" s="53">
        <v>40</v>
      </c>
      <c r="V20" s="54">
        <f t="shared" si="0"/>
        <v>240</v>
      </c>
    </row>
    <row r="21" spans="1:22" ht="13.9" x14ac:dyDescent="0.25">
      <c r="A21" s="36"/>
      <c r="B21" s="37"/>
      <c r="C21" s="37"/>
      <c r="D21" s="40"/>
      <c r="E21" s="43"/>
      <c r="F21" s="37"/>
      <c r="G21" s="37"/>
      <c r="H21" s="47"/>
      <c r="I21" s="56" t="s">
        <v>84</v>
      </c>
      <c r="J21" s="52"/>
      <c r="K21" s="61" t="s">
        <v>71</v>
      </c>
      <c r="L21" s="128">
        <v>16</v>
      </c>
      <c r="M21" s="65"/>
      <c r="N21" s="53"/>
      <c r="O21" s="53"/>
      <c r="P21" s="53"/>
      <c r="Q21" s="53"/>
      <c r="R21" s="53">
        <v>16</v>
      </c>
      <c r="S21" s="53"/>
      <c r="T21" s="53"/>
      <c r="U21" s="53"/>
      <c r="V21" s="54">
        <f t="shared" si="0"/>
        <v>16</v>
      </c>
    </row>
    <row r="22" spans="1:22" ht="13.9" x14ac:dyDescent="0.25">
      <c r="A22" s="36"/>
      <c r="B22" s="37"/>
      <c r="C22" s="37"/>
      <c r="D22" s="40"/>
      <c r="E22" s="43"/>
      <c r="F22" s="37"/>
      <c r="G22" s="37"/>
      <c r="H22" s="47"/>
      <c r="I22" s="56" t="s">
        <v>84</v>
      </c>
      <c r="J22" s="52"/>
      <c r="K22" s="61" t="s">
        <v>86</v>
      </c>
      <c r="L22" s="128">
        <v>150</v>
      </c>
      <c r="M22" s="65">
        <v>150</v>
      </c>
      <c r="N22" s="53"/>
      <c r="O22" s="53"/>
      <c r="P22" s="53"/>
      <c r="Q22" s="53"/>
      <c r="R22" s="53"/>
      <c r="S22" s="53"/>
      <c r="T22" s="53"/>
      <c r="U22" s="53"/>
      <c r="V22" s="54">
        <f t="shared" si="0"/>
        <v>150</v>
      </c>
    </row>
    <row r="23" spans="1:22" ht="13.9" x14ac:dyDescent="0.25">
      <c r="A23" s="36"/>
      <c r="B23" s="37"/>
      <c r="C23" s="37"/>
      <c r="D23" s="40"/>
      <c r="E23" s="43"/>
      <c r="F23" s="37"/>
      <c r="G23" s="37"/>
      <c r="H23" s="47"/>
      <c r="I23" s="56" t="s">
        <v>87</v>
      </c>
      <c r="J23" s="52"/>
      <c r="K23" s="61" t="s">
        <v>88</v>
      </c>
      <c r="L23" s="128">
        <v>35</v>
      </c>
      <c r="M23" s="65"/>
      <c r="N23" s="53"/>
      <c r="O23" s="53">
        <v>35</v>
      </c>
      <c r="P23" s="53"/>
      <c r="Q23" s="53"/>
      <c r="R23" s="53"/>
      <c r="S23" s="53"/>
      <c r="T23" s="53"/>
      <c r="U23" s="53"/>
      <c r="V23" s="54">
        <f t="shared" si="0"/>
        <v>35</v>
      </c>
    </row>
    <row r="24" spans="1:22" ht="13.9" x14ac:dyDescent="0.25">
      <c r="A24" s="36"/>
      <c r="B24" s="37"/>
      <c r="C24" s="37"/>
      <c r="D24" s="40"/>
      <c r="E24" s="43"/>
      <c r="F24" s="37"/>
      <c r="G24" s="37"/>
      <c r="H24" s="47"/>
      <c r="I24" s="56" t="s">
        <v>89</v>
      </c>
      <c r="J24" s="52"/>
      <c r="K24" s="62" t="s">
        <v>90</v>
      </c>
      <c r="L24" s="128">
        <v>406</v>
      </c>
      <c r="M24" s="65">
        <v>406</v>
      </c>
      <c r="N24" s="53"/>
      <c r="O24" s="53"/>
      <c r="P24" s="53"/>
      <c r="Q24" s="53"/>
      <c r="R24" s="53"/>
      <c r="S24" s="53"/>
      <c r="T24" s="53"/>
      <c r="U24" s="53"/>
      <c r="V24" s="54">
        <f t="shared" si="0"/>
        <v>406</v>
      </c>
    </row>
    <row r="25" spans="1:22" ht="13.9" x14ac:dyDescent="0.25">
      <c r="A25" s="36"/>
      <c r="B25" s="37"/>
      <c r="C25" s="37"/>
      <c r="D25" s="40"/>
      <c r="E25" s="43"/>
      <c r="F25" s="37"/>
      <c r="G25" s="37"/>
      <c r="H25" s="47"/>
      <c r="I25" s="56" t="s">
        <v>91</v>
      </c>
      <c r="J25" s="52"/>
      <c r="K25" s="61" t="s">
        <v>61</v>
      </c>
      <c r="L25" s="128">
        <v>8</v>
      </c>
      <c r="M25" s="65"/>
      <c r="N25" s="53"/>
      <c r="O25" s="53"/>
      <c r="P25" s="53">
        <v>8</v>
      </c>
      <c r="Q25" s="53"/>
      <c r="R25" s="53"/>
      <c r="S25" s="53"/>
      <c r="T25" s="53"/>
      <c r="U25" s="53"/>
      <c r="V25" s="54">
        <f t="shared" si="0"/>
        <v>8</v>
      </c>
    </row>
    <row r="26" spans="1:22" ht="13.9" x14ac:dyDescent="0.25">
      <c r="A26" s="36"/>
      <c r="B26" s="37"/>
      <c r="C26" s="37"/>
      <c r="D26" s="40"/>
      <c r="E26" s="43"/>
      <c r="F26" s="37"/>
      <c r="G26" s="37"/>
      <c r="H26" s="47"/>
      <c r="I26" s="56" t="s">
        <v>92</v>
      </c>
      <c r="J26" s="52"/>
      <c r="K26" s="61" t="s">
        <v>65</v>
      </c>
      <c r="L26" s="128">
        <v>16</v>
      </c>
      <c r="M26" s="65"/>
      <c r="N26" s="53"/>
      <c r="O26" s="53"/>
      <c r="P26" s="53">
        <v>16</v>
      </c>
      <c r="Q26" s="53"/>
      <c r="R26" s="53"/>
      <c r="S26" s="53"/>
      <c r="T26" s="53"/>
      <c r="U26" s="53"/>
      <c r="V26" s="54">
        <f t="shared" si="0"/>
        <v>16</v>
      </c>
    </row>
    <row r="27" spans="1:22" ht="13.9" x14ac:dyDescent="0.25">
      <c r="A27" s="36"/>
      <c r="B27" s="37"/>
      <c r="C27" s="37"/>
      <c r="D27" s="40"/>
      <c r="E27" s="43"/>
      <c r="F27" s="37"/>
      <c r="G27" s="37"/>
      <c r="H27" s="47"/>
      <c r="I27" s="56" t="s">
        <v>93</v>
      </c>
      <c r="J27" s="52"/>
      <c r="K27" s="61" t="s">
        <v>94</v>
      </c>
      <c r="L27" s="128">
        <v>18</v>
      </c>
      <c r="M27" s="65"/>
      <c r="N27" s="53"/>
      <c r="O27" s="53"/>
      <c r="P27" s="53"/>
      <c r="Q27" s="53">
        <v>18</v>
      </c>
      <c r="R27" s="53"/>
      <c r="S27" s="53"/>
      <c r="T27" s="53"/>
      <c r="U27" s="53"/>
      <c r="V27" s="54">
        <f t="shared" si="0"/>
        <v>18</v>
      </c>
    </row>
    <row r="28" spans="1:22" ht="13.9" x14ac:dyDescent="0.25">
      <c r="A28" s="36"/>
      <c r="B28" s="37"/>
      <c r="C28" s="37"/>
      <c r="D28" s="40"/>
      <c r="E28" s="43"/>
      <c r="F28" s="37"/>
      <c r="G28" s="37"/>
      <c r="H28" s="47"/>
      <c r="I28" s="56" t="s">
        <v>93</v>
      </c>
      <c r="J28" s="52"/>
      <c r="K28" s="61" t="s">
        <v>95</v>
      </c>
      <c r="L28" s="128">
        <v>1116</v>
      </c>
      <c r="M28" s="65"/>
      <c r="N28" s="53"/>
      <c r="O28" s="53"/>
      <c r="P28" s="53"/>
      <c r="Q28" s="53"/>
      <c r="R28" s="53"/>
      <c r="S28" s="53"/>
      <c r="T28" s="53">
        <v>1116</v>
      </c>
      <c r="U28" s="53"/>
      <c r="V28" s="54">
        <f t="shared" si="0"/>
        <v>1116</v>
      </c>
    </row>
    <row r="29" spans="1:22" x14ac:dyDescent="0.25">
      <c r="A29" s="36"/>
      <c r="B29" s="37"/>
      <c r="C29" s="37"/>
      <c r="D29" s="40"/>
      <c r="E29" s="43"/>
      <c r="F29" s="37"/>
      <c r="G29" s="37"/>
      <c r="H29" s="47"/>
      <c r="I29" s="56" t="s">
        <v>96</v>
      </c>
      <c r="J29" s="52"/>
      <c r="K29" s="61" t="s">
        <v>97</v>
      </c>
      <c r="L29" s="128">
        <v>300</v>
      </c>
      <c r="M29" s="65"/>
      <c r="N29" s="53"/>
      <c r="O29" s="53"/>
      <c r="P29" s="53"/>
      <c r="Q29" s="53">
        <v>300</v>
      </c>
      <c r="R29" s="53"/>
      <c r="S29" s="53"/>
      <c r="T29" s="53"/>
      <c r="U29" s="53"/>
      <c r="V29" s="54">
        <f t="shared" si="0"/>
        <v>300</v>
      </c>
    </row>
    <row r="30" spans="1:22" x14ac:dyDescent="0.25">
      <c r="A30" s="36"/>
      <c r="B30" s="37"/>
      <c r="C30" s="37"/>
      <c r="D30" s="40"/>
      <c r="E30" s="43"/>
      <c r="F30" s="37"/>
      <c r="G30" s="37"/>
      <c r="H30" s="47"/>
      <c r="I30" s="56" t="s">
        <v>96</v>
      </c>
      <c r="J30" s="52"/>
      <c r="K30" s="61" t="s">
        <v>98</v>
      </c>
      <c r="L30" s="129">
        <v>2</v>
      </c>
      <c r="M30" s="105"/>
      <c r="N30" s="106"/>
      <c r="O30" s="106"/>
      <c r="P30" s="106">
        <v>2</v>
      </c>
      <c r="Q30" s="106"/>
      <c r="R30" s="106"/>
      <c r="S30" s="106"/>
      <c r="T30" s="106"/>
      <c r="U30" s="106"/>
      <c r="V30" s="107"/>
    </row>
    <row r="31" spans="1:22" x14ac:dyDescent="0.25">
      <c r="A31" s="36"/>
      <c r="B31" s="37"/>
      <c r="C31" s="37"/>
      <c r="D31" s="40"/>
      <c r="E31" s="43"/>
      <c r="F31" s="37"/>
      <c r="G31" s="37"/>
      <c r="H31" s="47"/>
      <c r="I31" s="56" t="s">
        <v>99</v>
      </c>
      <c r="J31" s="52"/>
      <c r="K31" s="61" t="s">
        <v>90</v>
      </c>
      <c r="L31" s="129">
        <v>406</v>
      </c>
      <c r="M31" s="105">
        <v>406</v>
      </c>
      <c r="N31" s="106"/>
      <c r="O31" s="106"/>
      <c r="P31" s="106"/>
      <c r="Q31" s="106"/>
      <c r="R31" s="106"/>
      <c r="S31" s="106"/>
      <c r="T31" s="106"/>
      <c r="U31" s="106"/>
      <c r="V31" s="107"/>
    </row>
    <row r="32" spans="1:22" x14ac:dyDescent="0.25">
      <c r="A32" s="36"/>
      <c r="B32" s="37"/>
      <c r="C32" s="37"/>
      <c r="D32" s="40"/>
      <c r="E32" s="43"/>
      <c r="F32" s="37"/>
      <c r="G32" s="37"/>
      <c r="H32" s="47"/>
      <c r="I32" s="56" t="s">
        <v>100</v>
      </c>
      <c r="J32" s="52"/>
      <c r="K32" s="61" t="s">
        <v>61</v>
      </c>
      <c r="L32" s="129">
        <v>8</v>
      </c>
      <c r="M32" s="105"/>
      <c r="N32" s="106"/>
      <c r="O32" s="106"/>
      <c r="P32" s="106">
        <v>8</v>
      </c>
      <c r="Q32" s="106"/>
      <c r="R32" s="106"/>
      <c r="S32" s="106"/>
      <c r="T32" s="106"/>
      <c r="U32" s="106"/>
      <c r="V32" s="107"/>
    </row>
    <row r="33" spans="1:23" x14ac:dyDescent="0.25">
      <c r="A33" s="36"/>
      <c r="B33" s="37"/>
      <c r="C33" s="37"/>
      <c r="D33" s="40"/>
      <c r="E33" s="43"/>
      <c r="F33" s="37"/>
      <c r="G33" s="37"/>
      <c r="H33" s="47"/>
      <c r="I33" s="56" t="s">
        <v>101</v>
      </c>
      <c r="J33" s="52"/>
      <c r="K33" s="61" t="s">
        <v>65</v>
      </c>
      <c r="L33" s="129"/>
      <c r="M33" s="105"/>
      <c r="N33" s="106"/>
      <c r="O33" s="106"/>
      <c r="P33" s="106">
        <v>16</v>
      </c>
      <c r="Q33" s="106"/>
      <c r="R33" s="106"/>
      <c r="S33" s="106"/>
      <c r="T33" s="106"/>
      <c r="U33" s="106"/>
      <c r="V33" s="107"/>
    </row>
    <row r="34" spans="1:23" x14ac:dyDescent="0.25">
      <c r="A34" s="36"/>
      <c r="B34" s="37"/>
      <c r="C34" s="37"/>
      <c r="D34" s="40"/>
      <c r="E34" s="43"/>
      <c r="F34" s="37"/>
      <c r="G34" s="37"/>
      <c r="H34" s="47"/>
      <c r="I34" s="56"/>
      <c r="J34" s="52"/>
      <c r="K34" s="61"/>
      <c r="L34" s="129"/>
      <c r="M34" s="105"/>
      <c r="N34" s="106"/>
      <c r="O34" s="106"/>
      <c r="P34" s="106"/>
      <c r="Q34" s="106"/>
      <c r="R34" s="106"/>
      <c r="S34" s="106"/>
      <c r="T34" s="106"/>
      <c r="U34" s="106"/>
      <c r="V34" s="107"/>
    </row>
    <row r="35" spans="1:23" x14ac:dyDescent="0.25">
      <c r="A35" s="36"/>
      <c r="B35" s="37"/>
      <c r="C35" s="37"/>
      <c r="D35" s="40"/>
      <c r="E35" s="43"/>
      <c r="F35" s="37"/>
      <c r="G35" s="37"/>
      <c r="H35" s="47"/>
      <c r="I35" s="56" t="s">
        <v>96</v>
      </c>
      <c r="J35" s="52"/>
      <c r="K35" s="61" t="s">
        <v>71</v>
      </c>
      <c r="L35" s="129">
        <v>32</v>
      </c>
      <c r="M35" s="105"/>
      <c r="N35" s="106"/>
      <c r="O35" s="106"/>
      <c r="P35" s="106"/>
      <c r="Q35" s="106"/>
      <c r="R35" s="106">
        <v>32</v>
      </c>
      <c r="S35" s="106"/>
      <c r="T35" s="106"/>
      <c r="U35" s="106"/>
      <c r="V35" s="107">
        <f t="shared" si="0"/>
        <v>32</v>
      </c>
    </row>
    <row r="36" spans="1:23" ht="14.45" thickBot="1" x14ac:dyDescent="0.3">
      <c r="A36" s="73">
        <v>44104</v>
      </c>
      <c r="B36" s="49"/>
      <c r="C36" s="49" t="s">
        <v>25</v>
      </c>
      <c r="D36" s="112">
        <f>SUM(D6:D35)</f>
        <v>19914.280000000002</v>
      </c>
      <c r="E36" s="48">
        <f>SUM(E7:E35)</f>
        <v>0</v>
      </c>
      <c r="F36" s="50">
        <f>SUM(F7:F35)</f>
        <v>0</v>
      </c>
      <c r="G36" s="50">
        <f>SUM(G7:G35)</f>
        <v>216.9</v>
      </c>
      <c r="H36" s="51">
        <f>SUM(H7:H35)</f>
        <v>0</v>
      </c>
      <c r="I36" s="70">
        <v>44104</v>
      </c>
      <c r="J36" s="71"/>
      <c r="K36" s="72" t="s">
        <v>23</v>
      </c>
      <c r="L36" s="130">
        <f t="shared" ref="L36:V36" si="1">SUM(L7:L35)</f>
        <v>2777</v>
      </c>
      <c r="M36" s="108">
        <f t="shared" si="1"/>
        <v>962</v>
      </c>
      <c r="N36" s="109">
        <f t="shared" si="1"/>
        <v>0</v>
      </c>
      <c r="O36" s="109">
        <f t="shared" si="1"/>
        <v>35</v>
      </c>
      <c r="P36" s="109">
        <f t="shared" si="1"/>
        <v>274</v>
      </c>
      <c r="Q36" s="109">
        <f t="shared" si="1"/>
        <v>318</v>
      </c>
      <c r="R36" s="109">
        <f t="shared" si="1"/>
        <v>48</v>
      </c>
      <c r="S36" s="109">
        <f t="shared" si="1"/>
        <v>0</v>
      </c>
      <c r="T36" s="109">
        <f t="shared" si="1"/>
        <v>1116</v>
      </c>
      <c r="U36" s="109">
        <f t="shared" si="1"/>
        <v>40</v>
      </c>
      <c r="V36" s="110">
        <f t="shared" si="1"/>
        <v>2361</v>
      </c>
    </row>
    <row r="37" spans="1:23" thickTop="1" thickBot="1" x14ac:dyDescent="0.3">
      <c r="A37" s="7">
        <v>44104</v>
      </c>
      <c r="B37" s="1"/>
      <c r="C37" s="1" t="s">
        <v>26</v>
      </c>
      <c r="D37" s="112">
        <f>L36</f>
        <v>2777</v>
      </c>
      <c r="E37" s="111">
        <f t="shared" ref="E37:H37" si="2">E36+E6</f>
        <v>4961.28</v>
      </c>
      <c r="F37" s="103">
        <f t="shared" si="2"/>
        <v>0</v>
      </c>
      <c r="G37" s="103">
        <f t="shared" si="2"/>
        <v>276.89999999999998</v>
      </c>
      <c r="H37" s="104">
        <f t="shared" si="2"/>
        <v>0</v>
      </c>
      <c r="I37" s="2"/>
      <c r="L37" s="131">
        <f t="shared" ref="L37:V37" si="3">L36+L6</f>
        <v>5476.7800000000007</v>
      </c>
      <c r="M37" s="126">
        <f t="shared" si="3"/>
        <v>2586.8000000000002</v>
      </c>
      <c r="N37" s="103">
        <f t="shared" si="3"/>
        <v>0</v>
      </c>
      <c r="O37" s="103">
        <f t="shared" si="3"/>
        <v>984</v>
      </c>
      <c r="P37" s="103">
        <f t="shared" si="3"/>
        <v>339</v>
      </c>
      <c r="Q37" s="103">
        <f t="shared" si="3"/>
        <v>318</v>
      </c>
      <c r="R37" s="103">
        <f t="shared" si="3"/>
        <v>64</v>
      </c>
      <c r="S37" s="103">
        <f t="shared" si="3"/>
        <v>0</v>
      </c>
      <c r="T37" s="103">
        <f t="shared" si="3"/>
        <v>1116</v>
      </c>
      <c r="U37" s="103">
        <f t="shared" si="3"/>
        <v>84.98</v>
      </c>
      <c r="V37" s="104">
        <f t="shared" si="3"/>
        <v>5060.96</v>
      </c>
      <c r="W37" s="1"/>
    </row>
    <row r="38" spans="1:23" thickTop="1" thickBot="1" x14ac:dyDescent="0.3">
      <c r="A38" s="7">
        <v>44104</v>
      </c>
      <c r="B38" s="1"/>
      <c r="C38" s="1" t="s">
        <v>6</v>
      </c>
      <c r="D38" s="113">
        <f>D36-D37</f>
        <v>17137.280000000002</v>
      </c>
      <c r="F38" s="1" t="s">
        <v>31</v>
      </c>
      <c r="H38" s="5">
        <f>SUM(E37:H37)</f>
        <v>5238.1799999999994</v>
      </c>
      <c r="J38" s="2"/>
      <c r="L38" s="2"/>
      <c r="M38" s="2"/>
      <c r="N38" s="2"/>
      <c r="S38" s="5" t="s">
        <v>24</v>
      </c>
      <c r="V38" s="5">
        <v>3164.78</v>
      </c>
    </row>
    <row r="39" spans="1:23" ht="14.45" thickTop="1" x14ac:dyDescent="0.25">
      <c r="D39" s="87" t="s">
        <v>33</v>
      </c>
      <c r="J39" s="2"/>
      <c r="L39" s="2"/>
      <c r="M39" s="2"/>
      <c r="N39" s="2"/>
    </row>
    <row r="40" spans="1:23" ht="22.15" customHeight="1" x14ac:dyDescent="0.25">
      <c r="C40" s="1"/>
      <c r="D40" s="87"/>
      <c r="E40" s="86"/>
      <c r="F40" s="1"/>
      <c r="G40" s="1"/>
      <c r="H40" s="1"/>
      <c r="J40" s="14" t="s">
        <v>14</v>
      </c>
    </row>
    <row r="41" spans="1:23" ht="21.4" customHeight="1" x14ac:dyDescent="0.3">
      <c r="E41" s="1"/>
      <c r="F41" s="1"/>
      <c r="G41" s="1"/>
      <c r="H41" s="1"/>
      <c r="J41" s="15" t="s">
        <v>42</v>
      </c>
      <c r="L41" s="67"/>
      <c r="M41" s="69" t="s">
        <v>21</v>
      </c>
    </row>
    <row r="42" spans="1:23" ht="14.45" x14ac:dyDescent="0.3">
      <c r="C42" s="1" t="s">
        <v>27</v>
      </c>
      <c r="D42" s="4">
        <v>17375.88</v>
      </c>
      <c r="J42" s="15"/>
      <c r="L42" s="68"/>
      <c r="M42" s="69" t="s">
        <v>21</v>
      </c>
    </row>
    <row r="43" spans="1:23" ht="13.9" x14ac:dyDescent="0.25">
      <c r="C43" s="2" t="s">
        <v>28</v>
      </c>
      <c r="D43" s="4">
        <f>H38</f>
        <v>5238.1799999999994</v>
      </c>
      <c r="L43" s="9">
        <f>SUM(L41:L42)</f>
        <v>0</v>
      </c>
      <c r="M43" s="8"/>
    </row>
    <row r="44" spans="1:23" ht="14.45" x14ac:dyDescent="0.3">
      <c r="C44" s="2" t="s">
        <v>29</v>
      </c>
      <c r="D44" s="4">
        <v>-5476.78</v>
      </c>
      <c r="J44" s="15" t="s">
        <v>7</v>
      </c>
      <c r="L44" s="67"/>
      <c r="M44" s="69" t="s">
        <v>22</v>
      </c>
    </row>
    <row r="45" spans="1:23" thickBot="1" x14ac:dyDescent="0.35">
      <c r="C45" s="1" t="s">
        <v>32</v>
      </c>
      <c r="D45" s="132">
        <f>SUM(D42:D44)</f>
        <v>17137.280000000002</v>
      </c>
      <c r="E45" s="88"/>
      <c r="J45" s="89" t="s">
        <v>35</v>
      </c>
      <c r="K45" s="90" t="s">
        <v>52</v>
      </c>
      <c r="L45" s="12">
        <f>L43-L44</f>
        <v>0</v>
      </c>
      <c r="M45" s="17" t="s">
        <v>8</v>
      </c>
      <c r="N45" s="16">
        <f>L45-D45</f>
        <v>-17137.280000000002</v>
      </c>
      <c r="O45" s="16" t="s">
        <v>9</v>
      </c>
    </row>
    <row r="46" spans="1:23" ht="14.45" thickTop="1" x14ac:dyDescent="0.25">
      <c r="D46" s="87" t="s">
        <v>34</v>
      </c>
      <c r="M46" s="8"/>
    </row>
    <row r="47" spans="1:23" ht="14.45" x14ac:dyDescent="0.3">
      <c r="D47" s="93"/>
      <c r="L47" s="92" t="s">
        <v>36</v>
      </c>
      <c r="M47" s="91"/>
      <c r="N47" s="91"/>
    </row>
    <row r="48" spans="1:23" ht="14.45" x14ac:dyDescent="0.3">
      <c r="D48" s="9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BEE31-83F1-40C8-9F8A-1D4E9EDED101}">
  <dimension ref="A1:W43"/>
  <sheetViews>
    <sheetView zoomScale="90" zoomScaleNormal="90" workbookViewId="0">
      <pane ySplit="5" topLeftCell="A42" activePane="bottomLeft" state="frozen"/>
      <selection pane="bottomLeft" activeCell="D38" sqref="D38"/>
    </sheetView>
  </sheetViews>
  <sheetFormatPr defaultColWidth="8.85546875" defaultRowHeight="15" x14ac:dyDescent="0.25"/>
  <cols>
    <col min="1" max="1" width="11.85546875" style="6" customWidth="1"/>
    <col min="2" max="2" width="7.7109375" style="2" customWidth="1"/>
    <col min="3" max="3" width="30.85546875" style="2" customWidth="1"/>
    <col min="4" max="4" width="11.85546875" style="4" customWidth="1"/>
    <col min="5" max="8" width="10.140625" style="2" customWidth="1"/>
    <col min="9" max="9" width="11.7109375" style="6" customWidth="1"/>
    <col min="10" max="10" width="6.140625" style="13" customWidth="1"/>
    <col min="11" max="11" width="33.28515625" style="2" customWidth="1"/>
    <col min="12" max="12" width="12.7109375" style="8" customWidth="1"/>
    <col min="13" max="13" width="12.85546875" style="4" customWidth="1"/>
    <col min="14" max="21" width="10.85546875" style="4" customWidth="1"/>
    <col min="22" max="22" width="10.85546875" style="2" customWidth="1"/>
    <col min="23" max="23" width="3.7109375" style="2" customWidth="1"/>
    <col min="24" max="16384" width="8.85546875" style="2"/>
  </cols>
  <sheetData>
    <row r="1" spans="1:22" ht="17.45" x14ac:dyDescent="0.3">
      <c r="A1" s="18" t="s">
        <v>40</v>
      </c>
      <c r="J1" s="11"/>
    </row>
    <row r="2" spans="1:22" ht="13.9" x14ac:dyDescent="0.25">
      <c r="J2" s="11"/>
    </row>
    <row r="3" spans="1:22" s="1" customFormat="1" ht="14.45" thickBot="1" x14ac:dyDescent="0.3">
      <c r="A3" s="7" t="s">
        <v>10</v>
      </c>
      <c r="D3" s="5"/>
      <c r="I3" s="7"/>
      <c r="J3" s="3"/>
      <c r="L3" s="9"/>
      <c r="M3" s="5"/>
      <c r="N3" s="5"/>
      <c r="O3" s="5"/>
      <c r="P3" s="5"/>
      <c r="Q3" s="5"/>
      <c r="R3" s="5"/>
      <c r="S3" s="5"/>
      <c r="T3" s="5"/>
      <c r="U3" s="5"/>
    </row>
    <row r="4" spans="1:22" s="1" customFormat="1" ht="24" customHeight="1" thickTop="1" thickBot="1" x14ac:dyDescent="0.3">
      <c r="A4" s="19" t="s">
        <v>11</v>
      </c>
      <c r="B4" s="20"/>
      <c r="C4" s="20"/>
      <c r="D4" s="21"/>
      <c r="E4" s="20"/>
      <c r="F4" s="20"/>
      <c r="G4" s="20"/>
      <c r="H4" s="44"/>
      <c r="I4" s="22" t="s">
        <v>12</v>
      </c>
      <c r="J4" s="23"/>
      <c r="K4" s="20"/>
      <c r="L4" s="24"/>
      <c r="M4" s="21"/>
      <c r="N4" s="21"/>
      <c r="O4" s="21"/>
      <c r="P4" s="21"/>
      <c r="Q4" s="21"/>
      <c r="R4" s="21"/>
      <c r="S4" s="21"/>
      <c r="T4" s="21"/>
      <c r="U4" s="21"/>
      <c r="V4" s="25"/>
    </row>
    <row r="5" spans="1:22" s="10" customFormat="1" ht="40.15" customHeight="1" thickTop="1" thickBot="1" x14ac:dyDescent="0.35">
      <c r="A5" s="26" t="s">
        <v>0</v>
      </c>
      <c r="B5" s="27" t="s">
        <v>1</v>
      </c>
      <c r="C5" s="27" t="s">
        <v>2</v>
      </c>
      <c r="D5" s="38" t="s">
        <v>41</v>
      </c>
      <c r="E5" s="41" t="s">
        <v>16</v>
      </c>
      <c r="F5" s="29" t="s">
        <v>17</v>
      </c>
      <c r="G5" s="28" t="s">
        <v>18</v>
      </c>
      <c r="H5" s="45" t="s">
        <v>4</v>
      </c>
      <c r="I5" s="33" t="s">
        <v>0</v>
      </c>
      <c r="J5" s="31" t="s">
        <v>3</v>
      </c>
      <c r="K5" s="60" t="s">
        <v>2</v>
      </c>
      <c r="L5" s="125" t="s">
        <v>41</v>
      </c>
      <c r="M5" s="64" t="s">
        <v>44</v>
      </c>
      <c r="N5" s="30" t="s">
        <v>19</v>
      </c>
      <c r="O5" s="30" t="s">
        <v>45</v>
      </c>
      <c r="P5" s="30" t="s">
        <v>46</v>
      </c>
      <c r="Q5" s="30" t="s">
        <v>47</v>
      </c>
      <c r="R5" s="30" t="s">
        <v>50</v>
      </c>
      <c r="S5" s="30" t="s">
        <v>51</v>
      </c>
      <c r="T5" s="30" t="s">
        <v>18</v>
      </c>
      <c r="U5" s="30" t="s">
        <v>4</v>
      </c>
      <c r="V5" s="32" t="s">
        <v>20</v>
      </c>
    </row>
    <row r="6" spans="1:22" s="1" customFormat="1" ht="13.9" x14ac:dyDescent="0.25">
      <c r="A6" s="74">
        <v>44105</v>
      </c>
      <c r="B6" s="75"/>
      <c r="C6" s="75" t="s">
        <v>5</v>
      </c>
      <c r="D6" s="76">
        <f>'30 9 20'!$D$38</f>
        <v>17137.280000000002</v>
      </c>
      <c r="E6" s="99">
        <f>'30 9 20'!E37</f>
        <v>4961.28</v>
      </c>
      <c r="F6" s="100">
        <f>'30 9 20'!F37</f>
        <v>0</v>
      </c>
      <c r="G6" s="100">
        <f>'30 9 20'!G37</f>
        <v>276.89999999999998</v>
      </c>
      <c r="H6" s="101">
        <f>'30 9 20'!H37</f>
        <v>0</v>
      </c>
      <c r="I6" s="94"/>
      <c r="J6" s="95"/>
      <c r="K6" s="96"/>
      <c r="L6" s="127">
        <f>'30 9 20'!L37</f>
        <v>5476.7800000000007</v>
      </c>
      <c r="M6" s="97">
        <f>'30 9 20'!M37</f>
        <v>2586.8000000000002</v>
      </c>
      <c r="N6" s="98">
        <f>'30 9 20'!N37</f>
        <v>0</v>
      </c>
      <c r="O6" s="98">
        <f>'30 9 20'!O37</f>
        <v>984</v>
      </c>
      <c r="P6" s="98">
        <f>'30 9 20'!P37</f>
        <v>339</v>
      </c>
      <c r="Q6" s="98">
        <f>'30 9 20'!Q37</f>
        <v>318</v>
      </c>
      <c r="R6" s="98">
        <f>'30 9 20'!R37</f>
        <v>64</v>
      </c>
      <c r="S6" s="98">
        <f>'30 9 20'!S37</f>
        <v>0</v>
      </c>
      <c r="T6" s="98">
        <f>'30 9 20'!T37</f>
        <v>1116</v>
      </c>
      <c r="U6" s="98">
        <f>'30 9 20'!U37</f>
        <v>84.98</v>
      </c>
      <c r="V6" s="102">
        <f>'30 9 20'!V37</f>
        <v>5060.96</v>
      </c>
    </row>
    <row r="7" spans="1:22" ht="13.9" x14ac:dyDescent="0.25">
      <c r="A7" s="36"/>
      <c r="B7" s="37"/>
      <c r="C7" s="37"/>
      <c r="D7" s="40"/>
      <c r="E7" s="43"/>
      <c r="F7" s="37"/>
      <c r="G7" s="37"/>
      <c r="H7" s="47"/>
      <c r="I7" s="56"/>
      <c r="J7" s="52"/>
      <c r="K7" s="61"/>
      <c r="L7" s="128"/>
      <c r="M7" s="65"/>
      <c r="N7" s="53"/>
      <c r="O7" s="53"/>
      <c r="P7" s="53"/>
      <c r="Q7" s="53"/>
      <c r="R7" s="53"/>
      <c r="S7" s="53"/>
      <c r="T7" s="53"/>
      <c r="U7" s="53"/>
      <c r="V7" s="54">
        <f>SUM(M7:U7)</f>
        <v>0</v>
      </c>
    </row>
    <row r="8" spans="1:22" ht="12.6" customHeight="1" x14ac:dyDescent="0.25">
      <c r="A8" s="36"/>
      <c r="B8" s="37"/>
      <c r="C8" s="37"/>
      <c r="D8" s="40"/>
      <c r="E8" s="43"/>
      <c r="F8" s="37"/>
      <c r="G8" s="37"/>
      <c r="H8" s="47"/>
      <c r="I8" s="57"/>
      <c r="J8" s="58"/>
      <c r="K8" s="63"/>
      <c r="L8" s="128"/>
      <c r="M8" s="66"/>
      <c r="N8" s="59"/>
      <c r="O8" s="59"/>
      <c r="P8" s="59"/>
      <c r="Q8" s="59"/>
      <c r="R8" s="59"/>
      <c r="S8" s="59"/>
      <c r="T8" s="59"/>
      <c r="U8" s="59"/>
      <c r="V8" s="54">
        <f t="shared" ref="V8:V30" si="0">SUM(M8:U8)</f>
        <v>0</v>
      </c>
    </row>
    <row r="9" spans="1:22" ht="13.9" x14ac:dyDescent="0.25">
      <c r="A9" s="36"/>
      <c r="B9" s="37"/>
      <c r="C9" s="37"/>
      <c r="D9" s="40"/>
      <c r="E9" s="43"/>
      <c r="F9" s="37"/>
      <c r="G9" s="37"/>
      <c r="H9" s="47"/>
      <c r="I9" s="57"/>
      <c r="J9" s="58"/>
      <c r="K9" s="63"/>
      <c r="L9" s="128"/>
      <c r="M9" s="66"/>
      <c r="N9" s="59"/>
      <c r="O9" s="59"/>
      <c r="P9" s="59"/>
      <c r="Q9" s="59"/>
      <c r="R9" s="59"/>
      <c r="S9" s="59"/>
      <c r="T9" s="59"/>
      <c r="U9" s="59"/>
      <c r="V9" s="54">
        <f t="shared" si="0"/>
        <v>0</v>
      </c>
    </row>
    <row r="10" spans="1:22" ht="13.9" x14ac:dyDescent="0.25">
      <c r="A10" s="36"/>
      <c r="B10" s="37"/>
      <c r="C10" s="37"/>
      <c r="D10" s="40"/>
      <c r="E10" s="43"/>
      <c r="F10" s="37"/>
      <c r="G10" s="37"/>
      <c r="H10" s="47"/>
      <c r="I10" s="57"/>
      <c r="J10" s="58"/>
      <c r="K10" s="63"/>
      <c r="L10" s="128"/>
      <c r="M10" s="66"/>
      <c r="N10" s="59"/>
      <c r="O10" s="59"/>
      <c r="P10" s="59"/>
      <c r="Q10" s="59"/>
      <c r="R10" s="59"/>
      <c r="S10" s="59"/>
      <c r="T10" s="59"/>
      <c r="U10" s="59"/>
      <c r="V10" s="54">
        <f t="shared" si="0"/>
        <v>0</v>
      </c>
    </row>
    <row r="11" spans="1:22" ht="13.9" x14ac:dyDescent="0.25">
      <c r="A11" s="36"/>
      <c r="B11" s="37"/>
      <c r="C11" s="37"/>
      <c r="D11" s="40"/>
      <c r="E11" s="43"/>
      <c r="F11" s="37"/>
      <c r="G11" s="37"/>
      <c r="H11" s="47"/>
      <c r="I11" s="57"/>
      <c r="J11" s="58"/>
      <c r="K11" s="63"/>
      <c r="L11" s="128"/>
      <c r="M11" s="66"/>
      <c r="N11" s="59"/>
      <c r="O11" s="59"/>
      <c r="P11" s="59"/>
      <c r="Q11" s="59"/>
      <c r="R11" s="59"/>
      <c r="S11" s="59"/>
      <c r="T11" s="59"/>
      <c r="U11" s="59"/>
      <c r="V11" s="54">
        <f t="shared" si="0"/>
        <v>0</v>
      </c>
    </row>
    <row r="12" spans="1:22" ht="13.9" x14ac:dyDescent="0.25">
      <c r="A12" s="34"/>
      <c r="B12" s="35"/>
      <c r="C12" s="35"/>
      <c r="D12" s="39"/>
      <c r="E12" s="42"/>
      <c r="F12" s="35"/>
      <c r="G12" s="35"/>
      <c r="H12" s="46"/>
      <c r="I12" s="56"/>
      <c r="J12" s="52"/>
      <c r="K12" s="61"/>
      <c r="L12" s="128"/>
      <c r="M12" s="65"/>
      <c r="N12" s="53"/>
      <c r="O12" s="53"/>
      <c r="P12" s="53"/>
      <c r="Q12" s="53"/>
      <c r="R12" s="53"/>
      <c r="S12" s="53"/>
      <c r="T12" s="53"/>
      <c r="U12" s="53"/>
      <c r="V12" s="54">
        <f t="shared" si="0"/>
        <v>0</v>
      </c>
    </row>
    <row r="13" spans="1:22" ht="13.9" x14ac:dyDescent="0.25">
      <c r="A13" s="34"/>
      <c r="B13" s="35"/>
      <c r="C13" s="35"/>
      <c r="D13" s="39"/>
      <c r="E13" s="42"/>
      <c r="F13" s="35"/>
      <c r="G13" s="35"/>
      <c r="H13" s="46"/>
      <c r="I13" s="56"/>
      <c r="J13" s="52"/>
      <c r="K13" s="61"/>
      <c r="L13" s="128"/>
      <c r="M13" s="65"/>
      <c r="N13" s="53"/>
      <c r="O13" s="53"/>
      <c r="P13" s="53"/>
      <c r="Q13" s="53"/>
      <c r="R13" s="53"/>
      <c r="S13" s="53"/>
      <c r="T13" s="53"/>
      <c r="U13" s="53"/>
      <c r="V13" s="54">
        <f t="shared" si="0"/>
        <v>0</v>
      </c>
    </row>
    <row r="14" spans="1:22" ht="13.9" x14ac:dyDescent="0.25">
      <c r="A14" s="34"/>
      <c r="B14" s="35"/>
      <c r="C14" s="35"/>
      <c r="D14" s="39"/>
      <c r="E14" s="42"/>
      <c r="F14" s="35"/>
      <c r="G14" s="35"/>
      <c r="H14" s="46"/>
      <c r="I14" s="56"/>
      <c r="J14" s="52"/>
      <c r="K14" s="61"/>
      <c r="L14" s="128"/>
      <c r="M14" s="65"/>
      <c r="N14" s="53"/>
      <c r="O14" s="53"/>
      <c r="P14" s="53"/>
      <c r="Q14" s="53"/>
      <c r="R14" s="53"/>
      <c r="S14" s="53"/>
      <c r="T14" s="53"/>
      <c r="U14" s="53"/>
      <c r="V14" s="54">
        <f t="shared" si="0"/>
        <v>0</v>
      </c>
    </row>
    <row r="15" spans="1:22" ht="13.9" x14ac:dyDescent="0.25">
      <c r="A15" s="34"/>
      <c r="B15" s="35"/>
      <c r="C15" s="35"/>
      <c r="D15" s="39"/>
      <c r="E15" s="42"/>
      <c r="F15" s="35"/>
      <c r="G15" s="35"/>
      <c r="H15" s="46"/>
      <c r="I15" s="56"/>
      <c r="J15" s="52"/>
      <c r="K15" s="61"/>
      <c r="L15" s="128"/>
      <c r="M15" s="65"/>
      <c r="N15" s="53"/>
      <c r="O15" s="53"/>
      <c r="P15" s="53"/>
      <c r="Q15" s="53"/>
      <c r="R15" s="53"/>
      <c r="S15" s="53"/>
      <c r="T15" s="53"/>
      <c r="U15" s="53"/>
      <c r="V15" s="54">
        <f t="shared" si="0"/>
        <v>0</v>
      </c>
    </row>
    <row r="16" spans="1:22" ht="13.9" x14ac:dyDescent="0.25">
      <c r="A16" s="36"/>
      <c r="B16" s="37"/>
      <c r="C16" s="37"/>
      <c r="D16" s="40"/>
      <c r="E16" s="43"/>
      <c r="F16" s="37"/>
      <c r="G16" s="37"/>
      <c r="H16" s="47"/>
      <c r="I16" s="55"/>
      <c r="J16" s="52"/>
      <c r="K16" s="61"/>
      <c r="L16" s="128"/>
      <c r="M16" s="65"/>
      <c r="N16" s="53"/>
      <c r="O16" s="53"/>
      <c r="P16" s="53"/>
      <c r="Q16" s="53"/>
      <c r="R16" s="53"/>
      <c r="S16" s="53"/>
      <c r="T16" s="53"/>
      <c r="U16" s="53"/>
      <c r="V16" s="54">
        <f t="shared" si="0"/>
        <v>0</v>
      </c>
    </row>
    <row r="17" spans="1:23" ht="13.9" x14ac:dyDescent="0.25">
      <c r="A17" s="36"/>
      <c r="B17" s="37"/>
      <c r="C17" s="37"/>
      <c r="D17" s="40"/>
      <c r="E17" s="43"/>
      <c r="F17" s="37"/>
      <c r="G17" s="37"/>
      <c r="H17" s="47"/>
      <c r="I17" s="56"/>
      <c r="J17" s="52"/>
      <c r="K17" s="62"/>
      <c r="L17" s="128"/>
      <c r="M17" s="65"/>
      <c r="N17" s="53"/>
      <c r="O17" s="53"/>
      <c r="P17" s="53"/>
      <c r="Q17" s="53"/>
      <c r="R17" s="53"/>
      <c r="S17" s="53"/>
      <c r="T17" s="53"/>
      <c r="U17" s="53"/>
      <c r="V17" s="54">
        <f t="shared" si="0"/>
        <v>0</v>
      </c>
    </row>
    <row r="18" spans="1:23" ht="13.9" x14ac:dyDescent="0.25">
      <c r="A18" s="36"/>
      <c r="B18" s="37"/>
      <c r="C18" s="37"/>
      <c r="D18" s="40"/>
      <c r="E18" s="43"/>
      <c r="F18" s="37"/>
      <c r="G18" s="37"/>
      <c r="H18" s="47"/>
      <c r="I18" s="56"/>
      <c r="J18" s="52"/>
      <c r="K18" s="61"/>
      <c r="L18" s="128"/>
      <c r="M18" s="65"/>
      <c r="N18" s="53"/>
      <c r="O18" s="53"/>
      <c r="P18" s="53"/>
      <c r="Q18" s="53"/>
      <c r="R18" s="53"/>
      <c r="S18" s="53"/>
      <c r="T18" s="53"/>
      <c r="U18" s="53"/>
      <c r="V18" s="54">
        <f t="shared" si="0"/>
        <v>0</v>
      </c>
    </row>
    <row r="19" spans="1:23" ht="13.9" x14ac:dyDescent="0.25">
      <c r="A19" s="36"/>
      <c r="B19" s="37"/>
      <c r="C19" s="37"/>
      <c r="D19" s="40"/>
      <c r="E19" s="43"/>
      <c r="F19" s="37"/>
      <c r="G19" s="37"/>
      <c r="H19" s="47"/>
      <c r="I19" s="56"/>
      <c r="J19" s="52"/>
      <c r="K19" s="61"/>
      <c r="L19" s="128"/>
      <c r="M19" s="65"/>
      <c r="N19" s="53"/>
      <c r="O19" s="53"/>
      <c r="P19" s="53"/>
      <c r="Q19" s="53"/>
      <c r="R19" s="53"/>
      <c r="S19" s="53"/>
      <c r="T19" s="53"/>
      <c r="U19" s="53"/>
      <c r="V19" s="54">
        <f t="shared" si="0"/>
        <v>0</v>
      </c>
    </row>
    <row r="20" spans="1:23" ht="13.9" x14ac:dyDescent="0.25">
      <c r="A20" s="36"/>
      <c r="B20" s="37"/>
      <c r="C20" s="37"/>
      <c r="D20" s="40"/>
      <c r="E20" s="43"/>
      <c r="F20" s="37"/>
      <c r="G20" s="37"/>
      <c r="H20" s="47"/>
      <c r="I20" s="56"/>
      <c r="J20" s="52"/>
      <c r="K20" s="61"/>
      <c r="L20" s="128"/>
      <c r="M20" s="65"/>
      <c r="N20" s="53"/>
      <c r="O20" s="53"/>
      <c r="P20" s="53"/>
      <c r="Q20" s="53"/>
      <c r="R20" s="53"/>
      <c r="S20" s="53"/>
      <c r="T20" s="53"/>
      <c r="U20" s="53"/>
      <c r="V20" s="54">
        <f t="shared" si="0"/>
        <v>0</v>
      </c>
    </row>
    <row r="21" spans="1:23" ht="13.9" x14ac:dyDescent="0.25">
      <c r="A21" s="36"/>
      <c r="B21" s="37"/>
      <c r="C21" s="37"/>
      <c r="D21" s="40"/>
      <c r="E21" s="43"/>
      <c r="F21" s="37"/>
      <c r="G21" s="37"/>
      <c r="H21" s="47"/>
      <c r="I21" s="56"/>
      <c r="J21" s="52"/>
      <c r="K21" s="61"/>
      <c r="L21" s="128"/>
      <c r="M21" s="65"/>
      <c r="N21" s="53"/>
      <c r="O21" s="53"/>
      <c r="P21" s="53"/>
      <c r="Q21" s="53"/>
      <c r="R21" s="53"/>
      <c r="S21" s="53"/>
      <c r="T21" s="53"/>
      <c r="U21" s="53"/>
      <c r="V21" s="54">
        <f t="shared" si="0"/>
        <v>0</v>
      </c>
    </row>
    <row r="22" spans="1:23" ht="13.9" x14ac:dyDescent="0.25">
      <c r="A22" s="36"/>
      <c r="B22" s="37"/>
      <c r="C22" s="37"/>
      <c r="D22" s="40"/>
      <c r="E22" s="43"/>
      <c r="F22" s="37"/>
      <c r="G22" s="37"/>
      <c r="H22" s="47"/>
      <c r="I22" s="56"/>
      <c r="J22" s="52"/>
      <c r="K22" s="61"/>
      <c r="L22" s="128"/>
      <c r="M22" s="65"/>
      <c r="N22" s="53"/>
      <c r="O22" s="53"/>
      <c r="P22" s="53"/>
      <c r="Q22" s="53"/>
      <c r="R22" s="53"/>
      <c r="S22" s="53"/>
      <c r="T22" s="53"/>
      <c r="U22" s="53"/>
      <c r="V22" s="54">
        <f t="shared" si="0"/>
        <v>0</v>
      </c>
    </row>
    <row r="23" spans="1:23" ht="13.9" x14ac:dyDescent="0.25">
      <c r="A23" s="36"/>
      <c r="B23" s="37"/>
      <c r="C23" s="37"/>
      <c r="D23" s="40"/>
      <c r="E23" s="43"/>
      <c r="F23" s="37"/>
      <c r="G23" s="37"/>
      <c r="H23" s="47"/>
      <c r="I23" s="56"/>
      <c r="J23" s="52"/>
      <c r="K23" s="61"/>
      <c r="L23" s="128"/>
      <c r="M23" s="65"/>
      <c r="N23" s="53"/>
      <c r="O23" s="53"/>
      <c r="P23" s="53"/>
      <c r="Q23" s="53"/>
      <c r="R23" s="53"/>
      <c r="S23" s="53"/>
      <c r="T23" s="53"/>
      <c r="U23" s="53"/>
      <c r="V23" s="54">
        <f t="shared" si="0"/>
        <v>0</v>
      </c>
    </row>
    <row r="24" spans="1:23" ht="13.9" x14ac:dyDescent="0.25">
      <c r="A24" s="36"/>
      <c r="B24" s="37"/>
      <c r="C24" s="37"/>
      <c r="D24" s="40"/>
      <c r="E24" s="43"/>
      <c r="F24" s="37"/>
      <c r="G24" s="37"/>
      <c r="H24" s="47"/>
      <c r="I24" s="56"/>
      <c r="J24" s="52"/>
      <c r="K24" s="62"/>
      <c r="L24" s="128"/>
      <c r="M24" s="65"/>
      <c r="N24" s="53"/>
      <c r="O24" s="53"/>
      <c r="P24" s="53"/>
      <c r="Q24" s="53"/>
      <c r="R24" s="53"/>
      <c r="S24" s="53"/>
      <c r="T24" s="53"/>
      <c r="U24" s="53"/>
      <c r="V24" s="54">
        <f t="shared" si="0"/>
        <v>0</v>
      </c>
    </row>
    <row r="25" spans="1:23" ht="13.9" x14ac:dyDescent="0.25">
      <c r="A25" s="36"/>
      <c r="B25" s="37"/>
      <c r="C25" s="37"/>
      <c r="D25" s="40"/>
      <c r="E25" s="43"/>
      <c r="F25" s="37"/>
      <c r="G25" s="37"/>
      <c r="H25" s="47"/>
      <c r="I25" s="56"/>
      <c r="J25" s="52"/>
      <c r="K25" s="61"/>
      <c r="L25" s="128"/>
      <c r="M25" s="65"/>
      <c r="N25" s="53"/>
      <c r="O25" s="53"/>
      <c r="P25" s="53"/>
      <c r="Q25" s="53"/>
      <c r="R25" s="53"/>
      <c r="S25" s="53"/>
      <c r="T25" s="53"/>
      <c r="U25" s="53"/>
      <c r="V25" s="54">
        <f t="shared" si="0"/>
        <v>0</v>
      </c>
    </row>
    <row r="26" spans="1:23" ht="13.9" x14ac:dyDescent="0.25">
      <c r="A26" s="36"/>
      <c r="B26" s="37"/>
      <c r="C26" s="37"/>
      <c r="D26" s="40"/>
      <c r="E26" s="43"/>
      <c r="F26" s="37"/>
      <c r="G26" s="37"/>
      <c r="H26" s="47"/>
      <c r="I26" s="56"/>
      <c r="J26" s="52"/>
      <c r="K26" s="61"/>
      <c r="L26" s="128"/>
      <c r="M26" s="65"/>
      <c r="N26" s="53"/>
      <c r="O26" s="53"/>
      <c r="P26" s="53"/>
      <c r="Q26" s="53"/>
      <c r="R26" s="53"/>
      <c r="S26" s="53"/>
      <c r="T26" s="53"/>
      <c r="U26" s="53"/>
      <c r="V26" s="54">
        <f t="shared" si="0"/>
        <v>0</v>
      </c>
    </row>
    <row r="27" spans="1:23" ht="13.9" x14ac:dyDescent="0.25">
      <c r="A27" s="36"/>
      <c r="B27" s="37"/>
      <c r="C27" s="37"/>
      <c r="D27" s="40"/>
      <c r="E27" s="43"/>
      <c r="F27" s="37"/>
      <c r="G27" s="37"/>
      <c r="H27" s="47"/>
      <c r="I27" s="56"/>
      <c r="J27" s="52"/>
      <c r="K27" s="61"/>
      <c r="L27" s="128"/>
      <c r="M27" s="65"/>
      <c r="N27" s="53"/>
      <c r="O27" s="53"/>
      <c r="P27" s="53"/>
      <c r="Q27" s="53"/>
      <c r="R27" s="53"/>
      <c r="S27" s="53"/>
      <c r="T27" s="53"/>
      <c r="U27" s="53"/>
      <c r="V27" s="54">
        <f t="shared" si="0"/>
        <v>0</v>
      </c>
    </row>
    <row r="28" spans="1:23" ht="13.9" x14ac:dyDescent="0.25">
      <c r="A28" s="36"/>
      <c r="B28" s="37"/>
      <c r="C28" s="37"/>
      <c r="D28" s="40"/>
      <c r="E28" s="43"/>
      <c r="F28" s="37"/>
      <c r="G28" s="37"/>
      <c r="H28" s="47"/>
      <c r="I28" s="56"/>
      <c r="J28" s="52"/>
      <c r="K28" s="61"/>
      <c r="L28" s="128"/>
      <c r="M28" s="65"/>
      <c r="N28" s="53"/>
      <c r="O28" s="53"/>
      <c r="P28" s="53"/>
      <c r="Q28" s="53"/>
      <c r="R28" s="53"/>
      <c r="S28" s="53"/>
      <c r="T28" s="53"/>
      <c r="U28" s="53"/>
      <c r="V28" s="54">
        <f t="shared" si="0"/>
        <v>0</v>
      </c>
    </row>
    <row r="29" spans="1:23" ht="13.9" x14ac:dyDescent="0.25">
      <c r="A29" s="36"/>
      <c r="B29" s="37"/>
      <c r="C29" s="37"/>
      <c r="D29" s="40"/>
      <c r="E29" s="43"/>
      <c r="F29" s="37"/>
      <c r="G29" s="37"/>
      <c r="H29" s="47"/>
      <c r="I29" s="56"/>
      <c r="J29" s="52"/>
      <c r="K29" s="61"/>
      <c r="L29" s="128"/>
      <c r="M29" s="65"/>
      <c r="N29" s="53"/>
      <c r="O29" s="53"/>
      <c r="P29" s="53"/>
      <c r="Q29" s="53"/>
      <c r="R29" s="53"/>
      <c r="S29" s="53"/>
      <c r="T29" s="53"/>
      <c r="U29" s="53"/>
      <c r="V29" s="54">
        <f t="shared" si="0"/>
        <v>0</v>
      </c>
    </row>
    <row r="30" spans="1:23" ht="13.9" x14ac:dyDescent="0.25">
      <c r="A30" s="36"/>
      <c r="B30" s="37"/>
      <c r="C30" s="37"/>
      <c r="D30" s="40"/>
      <c r="E30" s="43"/>
      <c r="F30" s="37"/>
      <c r="G30" s="37"/>
      <c r="H30" s="47"/>
      <c r="I30" s="56"/>
      <c r="J30" s="52"/>
      <c r="K30" s="61"/>
      <c r="L30" s="129"/>
      <c r="M30" s="105"/>
      <c r="N30" s="106"/>
      <c r="O30" s="106"/>
      <c r="P30" s="106"/>
      <c r="Q30" s="106"/>
      <c r="R30" s="106"/>
      <c r="S30" s="106"/>
      <c r="T30" s="106"/>
      <c r="U30" s="106"/>
      <c r="V30" s="107">
        <f t="shared" si="0"/>
        <v>0</v>
      </c>
    </row>
    <row r="31" spans="1:23" ht="14.45" thickBot="1" x14ac:dyDescent="0.3">
      <c r="A31" s="73">
        <v>44196</v>
      </c>
      <c r="B31" s="49"/>
      <c r="C31" s="49" t="s">
        <v>25</v>
      </c>
      <c r="D31" s="112">
        <f>SUM(D6:D30)</f>
        <v>17137.280000000002</v>
      </c>
      <c r="E31" s="48">
        <f>SUM(E7:E30)</f>
        <v>0</v>
      </c>
      <c r="F31" s="50">
        <f>SUM(F7:F30)</f>
        <v>0</v>
      </c>
      <c r="G31" s="50">
        <f>SUM(G7:G30)</f>
        <v>0</v>
      </c>
      <c r="H31" s="51">
        <f>SUM(H7:H30)</f>
        <v>0</v>
      </c>
      <c r="I31" s="70">
        <v>44196</v>
      </c>
      <c r="J31" s="71"/>
      <c r="K31" s="72" t="s">
        <v>23</v>
      </c>
      <c r="L31" s="130">
        <f t="shared" ref="L31:V31" si="1">SUM(L7:L30)</f>
        <v>0</v>
      </c>
      <c r="M31" s="108">
        <f t="shared" si="1"/>
        <v>0</v>
      </c>
      <c r="N31" s="109">
        <f t="shared" si="1"/>
        <v>0</v>
      </c>
      <c r="O31" s="109">
        <f t="shared" si="1"/>
        <v>0</v>
      </c>
      <c r="P31" s="109">
        <f t="shared" si="1"/>
        <v>0</v>
      </c>
      <c r="Q31" s="109">
        <f t="shared" si="1"/>
        <v>0</v>
      </c>
      <c r="R31" s="109">
        <f t="shared" si="1"/>
        <v>0</v>
      </c>
      <c r="S31" s="109">
        <f t="shared" si="1"/>
        <v>0</v>
      </c>
      <c r="T31" s="109">
        <f t="shared" si="1"/>
        <v>0</v>
      </c>
      <c r="U31" s="109">
        <f t="shared" si="1"/>
        <v>0</v>
      </c>
      <c r="V31" s="110">
        <f t="shared" si="1"/>
        <v>0</v>
      </c>
    </row>
    <row r="32" spans="1:23" thickTop="1" thickBot="1" x14ac:dyDescent="0.3">
      <c r="A32" s="7">
        <v>44196</v>
      </c>
      <c r="B32" s="1"/>
      <c r="C32" s="1" t="s">
        <v>26</v>
      </c>
      <c r="D32" s="112">
        <f>L31</f>
        <v>0</v>
      </c>
      <c r="E32" s="111">
        <f t="shared" ref="E32:H32" si="2">E31+E6</f>
        <v>4961.28</v>
      </c>
      <c r="F32" s="103">
        <f t="shared" si="2"/>
        <v>0</v>
      </c>
      <c r="G32" s="103">
        <f t="shared" si="2"/>
        <v>276.89999999999998</v>
      </c>
      <c r="H32" s="104">
        <f t="shared" si="2"/>
        <v>0</v>
      </c>
      <c r="I32" s="2"/>
      <c r="L32" s="131">
        <f t="shared" ref="L32:V32" si="3">L31+L6</f>
        <v>5476.7800000000007</v>
      </c>
      <c r="M32" s="126">
        <f t="shared" si="3"/>
        <v>2586.8000000000002</v>
      </c>
      <c r="N32" s="103">
        <f t="shared" si="3"/>
        <v>0</v>
      </c>
      <c r="O32" s="103">
        <f t="shared" si="3"/>
        <v>984</v>
      </c>
      <c r="P32" s="103">
        <f t="shared" si="3"/>
        <v>339</v>
      </c>
      <c r="Q32" s="103">
        <f t="shared" si="3"/>
        <v>318</v>
      </c>
      <c r="R32" s="103">
        <f t="shared" si="3"/>
        <v>64</v>
      </c>
      <c r="S32" s="103">
        <f t="shared" si="3"/>
        <v>0</v>
      </c>
      <c r="T32" s="103">
        <f t="shared" si="3"/>
        <v>1116</v>
      </c>
      <c r="U32" s="103">
        <f t="shared" si="3"/>
        <v>84.98</v>
      </c>
      <c r="V32" s="104">
        <f t="shared" si="3"/>
        <v>5060.96</v>
      </c>
      <c r="W32" s="1"/>
    </row>
    <row r="33" spans="1:22" thickTop="1" thickBot="1" x14ac:dyDescent="0.3">
      <c r="A33" s="7">
        <v>44196</v>
      </c>
      <c r="B33" s="1"/>
      <c r="C33" s="1" t="s">
        <v>6</v>
      </c>
      <c r="D33" s="113">
        <f>D31-D32</f>
        <v>17137.280000000002</v>
      </c>
      <c r="F33" s="1" t="s">
        <v>31</v>
      </c>
      <c r="H33" s="5">
        <f>SUM(E32:H32)</f>
        <v>5238.1799999999994</v>
      </c>
      <c r="J33" s="2"/>
      <c r="L33" s="2"/>
      <c r="M33" s="2"/>
      <c r="N33" s="2"/>
      <c r="S33" s="5" t="s">
        <v>24</v>
      </c>
      <c r="V33" s="5">
        <f>SUM(M32:U32)</f>
        <v>5492.78</v>
      </c>
    </row>
    <row r="34" spans="1:22" ht="14.45" thickTop="1" x14ac:dyDescent="0.25">
      <c r="D34" s="87" t="s">
        <v>33</v>
      </c>
      <c r="J34" s="2"/>
      <c r="L34" s="2"/>
      <c r="M34" s="2"/>
      <c r="N34" s="2"/>
    </row>
    <row r="35" spans="1:22" ht="22.15" customHeight="1" x14ac:dyDescent="0.25">
      <c r="C35" s="1"/>
      <c r="D35" s="87"/>
      <c r="E35" s="86"/>
      <c r="F35" s="1"/>
      <c r="G35" s="1"/>
      <c r="H35" s="1"/>
      <c r="J35" s="14" t="s">
        <v>13</v>
      </c>
    </row>
    <row r="36" spans="1:22" ht="21.4" customHeight="1" x14ac:dyDescent="0.3">
      <c r="E36" s="1"/>
      <c r="F36" s="1"/>
      <c r="G36" s="1"/>
      <c r="H36" s="1"/>
      <c r="J36" s="15" t="s">
        <v>42</v>
      </c>
      <c r="L36" s="67"/>
      <c r="M36" s="69" t="s">
        <v>21</v>
      </c>
    </row>
    <row r="37" spans="1:22" ht="14.45" x14ac:dyDescent="0.3">
      <c r="C37" s="1" t="s">
        <v>27</v>
      </c>
      <c r="D37" s="4">
        <v>17375.88</v>
      </c>
      <c r="J37" s="15"/>
      <c r="L37" s="68"/>
      <c r="M37" s="69" t="s">
        <v>21</v>
      </c>
    </row>
    <row r="38" spans="1:22" ht="13.9" x14ac:dyDescent="0.25">
      <c r="C38" s="2" t="s">
        <v>28</v>
      </c>
      <c r="D38" s="4">
        <f>H33</f>
        <v>5238.1799999999994</v>
      </c>
      <c r="L38" s="9">
        <f>SUM(L36:L37)</f>
        <v>0</v>
      </c>
      <c r="M38" s="8"/>
    </row>
    <row r="39" spans="1:22" ht="14.45" x14ac:dyDescent="0.3">
      <c r="C39" s="2" t="s">
        <v>29</v>
      </c>
      <c r="D39" s="4">
        <f>-V33</f>
        <v>-5492.78</v>
      </c>
      <c r="J39" s="15" t="s">
        <v>7</v>
      </c>
      <c r="L39" s="67"/>
      <c r="M39" s="69" t="s">
        <v>22</v>
      </c>
    </row>
    <row r="40" spans="1:22" thickBot="1" x14ac:dyDescent="0.35">
      <c r="C40" s="1" t="s">
        <v>37</v>
      </c>
      <c r="D40" s="132">
        <f>SUM(D37:D39)</f>
        <v>17121.280000000002</v>
      </c>
      <c r="E40" s="88"/>
      <c r="J40" s="89" t="s">
        <v>35</v>
      </c>
      <c r="K40" s="90" t="s">
        <v>52</v>
      </c>
      <c r="L40" s="12">
        <f>L38-L39</f>
        <v>0</v>
      </c>
      <c r="M40" s="17" t="s">
        <v>8</v>
      </c>
      <c r="N40" s="16">
        <f>L40-D40</f>
        <v>-17121.280000000002</v>
      </c>
      <c r="O40" s="16" t="s">
        <v>9</v>
      </c>
    </row>
    <row r="41" spans="1:22" ht="14.45" thickTop="1" x14ac:dyDescent="0.25">
      <c r="D41" s="87" t="s">
        <v>34</v>
      </c>
      <c r="M41" s="8"/>
    </row>
    <row r="42" spans="1:22" ht="14.45" x14ac:dyDescent="0.3">
      <c r="D42" s="93"/>
      <c r="L42" s="92" t="s">
        <v>36</v>
      </c>
      <c r="M42" s="91"/>
      <c r="N42" s="91"/>
    </row>
    <row r="43" spans="1:22" ht="14.45" x14ac:dyDescent="0.3">
      <c r="D43" s="9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D632-D5EC-4FEE-B6DE-4A43D8D9CE84}">
  <dimension ref="A1:W43"/>
  <sheetViews>
    <sheetView zoomScale="90" zoomScaleNormal="90" workbookViewId="0">
      <pane ySplit="5" topLeftCell="A21" activePane="bottomLeft" state="frozen"/>
      <selection pane="bottomLeft" activeCell="G24" sqref="G24"/>
    </sheetView>
  </sheetViews>
  <sheetFormatPr defaultColWidth="8.85546875" defaultRowHeight="15" x14ac:dyDescent="0.25"/>
  <cols>
    <col min="1" max="1" width="11.85546875" style="6" customWidth="1"/>
    <col min="2" max="2" width="7.7109375" style="2" customWidth="1"/>
    <col min="3" max="3" width="30.85546875" style="2" customWidth="1"/>
    <col min="4" max="4" width="11.85546875" style="4" customWidth="1"/>
    <col min="5" max="8" width="10.140625" style="2" customWidth="1"/>
    <col min="9" max="9" width="11.7109375" style="6" customWidth="1"/>
    <col min="10" max="10" width="6.140625" style="13" customWidth="1"/>
    <col min="11" max="11" width="33.28515625" style="2" customWidth="1"/>
    <col min="12" max="12" width="12.7109375" style="8" customWidth="1"/>
    <col min="13" max="13" width="12.85546875" style="4" customWidth="1"/>
    <col min="14" max="21" width="10.85546875" style="4" customWidth="1"/>
    <col min="22" max="22" width="10.85546875" style="2" customWidth="1"/>
    <col min="23" max="23" width="3.7109375" style="2" customWidth="1"/>
    <col min="24" max="16384" width="8.85546875" style="2"/>
  </cols>
  <sheetData>
    <row r="1" spans="1:22" ht="17.45" x14ac:dyDescent="0.3">
      <c r="A1" s="18" t="s">
        <v>40</v>
      </c>
      <c r="J1" s="11"/>
    </row>
    <row r="2" spans="1:22" ht="13.9" x14ac:dyDescent="0.25">
      <c r="J2" s="11"/>
    </row>
    <row r="3" spans="1:22" s="1" customFormat="1" ht="14.45" thickBot="1" x14ac:dyDescent="0.3">
      <c r="A3" s="7" t="s">
        <v>10</v>
      </c>
      <c r="D3" s="5"/>
      <c r="I3" s="7"/>
      <c r="J3" s="3"/>
      <c r="L3" s="9"/>
      <c r="M3" s="5"/>
      <c r="N3" s="5"/>
      <c r="O3" s="5"/>
      <c r="P3" s="5"/>
      <c r="Q3" s="5"/>
      <c r="R3" s="5"/>
      <c r="S3" s="5"/>
      <c r="T3" s="5"/>
      <c r="U3" s="5"/>
    </row>
    <row r="4" spans="1:22" s="1" customFormat="1" ht="24" customHeight="1" thickTop="1" thickBot="1" x14ac:dyDescent="0.3">
      <c r="A4" s="19" t="s">
        <v>11</v>
      </c>
      <c r="B4" s="20"/>
      <c r="C4" s="20"/>
      <c r="D4" s="21"/>
      <c r="E4" s="20"/>
      <c r="F4" s="20"/>
      <c r="G4" s="20"/>
      <c r="H4" s="44"/>
      <c r="I4" s="22" t="s">
        <v>12</v>
      </c>
      <c r="J4" s="23"/>
      <c r="K4" s="20"/>
      <c r="L4" s="24"/>
      <c r="M4" s="21"/>
      <c r="N4" s="21"/>
      <c r="O4" s="21"/>
      <c r="P4" s="21"/>
      <c r="Q4" s="21"/>
      <c r="R4" s="21"/>
      <c r="S4" s="21"/>
      <c r="T4" s="21"/>
      <c r="U4" s="21"/>
      <c r="V4" s="25"/>
    </row>
    <row r="5" spans="1:22" s="10" customFormat="1" ht="40.15" customHeight="1" thickTop="1" thickBot="1" x14ac:dyDescent="0.35">
      <c r="A5" s="26" t="s">
        <v>0</v>
      </c>
      <c r="B5" s="27" t="s">
        <v>1</v>
      </c>
      <c r="C5" s="27" t="s">
        <v>2</v>
      </c>
      <c r="D5" s="38" t="s">
        <v>41</v>
      </c>
      <c r="E5" s="41" t="s">
        <v>16</v>
      </c>
      <c r="F5" s="29" t="s">
        <v>17</v>
      </c>
      <c r="G5" s="28" t="s">
        <v>18</v>
      </c>
      <c r="H5" s="45" t="s">
        <v>4</v>
      </c>
      <c r="I5" s="33" t="s">
        <v>0</v>
      </c>
      <c r="J5" s="31" t="s">
        <v>3</v>
      </c>
      <c r="K5" s="60" t="s">
        <v>2</v>
      </c>
      <c r="L5" s="125" t="s">
        <v>41</v>
      </c>
      <c r="M5" s="64" t="s">
        <v>44</v>
      </c>
      <c r="N5" s="30" t="s">
        <v>19</v>
      </c>
      <c r="O5" s="30" t="s">
        <v>45</v>
      </c>
      <c r="P5" s="30" t="s">
        <v>46</v>
      </c>
      <c r="Q5" s="30" t="s">
        <v>47</v>
      </c>
      <c r="R5" s="30" t="s">
        <v>50</v>
      </c>
      <c r="S5" s="30" t="s">
        <v>51</v>
      </c>
      <c r="T5" s="30" t="s">
        <v>18</v>
      </c>
      <c r="U5" s="30" t="s">
        <v>4</v>
      </c>
      <c r="V5" s="32" t="s">
        <v>20</v>
      </c>
    </row>
    <row r="6" spans="1:22" s="1" customFormat="1" ht="13.9" x14ac:dyDescent="0.25">
      <c r="A6" s="74">
        <v>43831</v>
      </c>
      <c r="B6" s="75"/>
      <c r="C6" s="75" t="s">
        <v>5</v>
      </c>
      <c r="D6" s="76">
        <f>'31 12 20'!$D$33</f>
        <v>17137.280000000002</v>
      </c>
      <c r="E6" s="99">
        <f>'31 12 20'!E32</f>
        <v>4961.28</v>
      </c>
      <c r="F6" s="100">
        <f>'31 12 20'!F32</f>
        <v>0</v>
      </c>
      <c r="G6" s="100">
        <f>'31 12 20'!G32</f>
        <v>276.89999999999998</v>
      </c>
      <c r="H6" s="101">
        <f>'31 12 20'!H32</f>
        <v>0</v>
      </c>
      <c r="I6" s="94"/>
      <c r="J6" s="95"/>
      <c r="K6" s="96"/>
      <c r="L6" s="127">
        <f>'31 12 20'!L32</f>
        <v>5476.7800000000007</v>
      </c>
      <c r="M6" s="97">
        <f>'31 12 20'!M32</f>
        <v>2586.8000000000002</v>
      </c>
      <c r="N6" s="98">
        <f>'31 12 20'!N32</f>
        <v>0</v>
      </c>
      <c r="O6" s="98">
        <f>'31 12 20'!O32</f>
        <v>984</v>
      </c>
      <c r="P6" s="98">
        <f>'31 12 20'!P32</f>
        <v>339</v>
      </c>
      <c r="Q6" s="98">
        <f>'31 12 20'!Q32</f>
        <v>318</v>
      </c>
      <c r="R6" s="98">
        <f>'31 12 20'!R32</f>
        <v>64</v>
      </c>
      <c r="S6" s="98">
        <f>'31 12 20'!S32</f>
        <v>0</v>
      </c>
      <c r="T6" s="98">
        <f>'31 12 20'!T32</f>
        <v>1116</v>
      </c>
      <c r="U6" s="98">
        <f>'31 12 20'!U32</f>
        <v>84.98</v>
      </c>
      <c r="V6" s="102">
        <f>'31 12 20'!V32</f>
        <v>5060.96</v>
      </c>
    </row>
    <row r="7" spans="1:22" ht="13.9" x14ac:dyDescent="0.25">
      <c r="A7" s="36"/>
      <c r="B7" s="37"/>
      <c r="C7" s="37"/>
      <c r="D7" s="40"/>
      <c r="E7" s="43"/>
      <c r="F7" s="37"/>
      <c r="G7" s="37"/>
      <c r="H7" s="47"/>
      <c r="I7" s="56"/>
      <c r="J7" s="52"/>
      <c r="K7" s="61"/>
      <c r="L7" s="128"/>
      <c r="M7" s="65"/>
      <c r="N7" s="53"/>
      <c r="O7" s="53"/>
      <c r="P7" s="53"/>
      <c r="Q7" s="53"/>
      <c r="R7" s="53"/>
      <c r="S7" s="53"/>
      <c r="T7" s="53"/>
      <c r="U7" s="53"/>
      <c r="V7" s="54">
        <f>SUM(M7:U7)</f>
        <v>0</v>
      </c>
    </row>
    <row r="8" spans="1:22" ht="12.6" customHeight="1" x14ac:dyDescent="0.25">
      <c r="A8" s="36"/>
      <c r="B8" s="37"/>
      <c r="C8" s="37"/>
      <c r="D8" s="40"/>
      <c r="E8" s="43"/>
      <c r="F8" s="37"/>
      <c r="G8" s="37"/>
      <c r="H8" s="47"/>
      <c r="I8" s="57"/>
      <c r="J8" s="58"/>
      <c r="K8" s="63"/>
      <c r="L8" s="128"/>
      <c r="M8" s="66"/>
      <c r="N8" s="59"/>
      <c r="O8" s="59"/>
      <c r="P8" s="59"/>
      <c r="Q8" s="59"/>
      <c r="R8" s="59"/>
      <c r="S8" s="59"/>
      <c r="T8" s="59"/>
      <c r="U8" s="59"/>
      <c r="V8" s="54">
        <f t="shared" ref="V8:V30" si="0">SUM(M8:U8)</f>
        <v>0</v>
      </c>
    </row>
    <row r="9" spans="1:22" ht="13.9" x14ac:dyDescent="0.25">
      <c r="A9" s="36"/>
      <c r="B9" s="37"/>
      <c r="C9" s="37"/>
      <c r="D9" s="40"/>
      <c r="E9" s="43"/>
      <c r="F9" s="37"/>
      <c r="G9" s="37"/>
      <c r="H9" s="47"/>
      <c r="I9" s="57"/>
      <c r="J9" s="58"/>
      <c r="K9" s="63"/>
      <c r="L9" s="128"/>
      <c r="M9" s="66"/>
      <c r="N9" s="59"/>
      <c r="O9" s="59"/>
      <c r="P9" s="59"/>
      <c r="Q9" s="59"/>
      <c r="R9" s="59"/>
      <c r="S9" s="59"/>
      <c r="T9" s="59"/>
      <c r="U9" s="59"/>
      <c r="V9" s="54">
        <f t="shared" si="0"/>
        <v>0</v>
      </c>
    </row>
    <row r="10" spans="1:22" ht="13.9" x14ac:dyDescent="0.25">
      <c r="A10" s="36"/>
      <c r="B10" s="37"/>
      <c r="C10" s="37"/>
      <c r="D10" s="40"/>
      <c r="E10" s="43"/>
      <c r="F10" s="37"/>
      <c r="G10" s="37"/>
      <c r="H10" s="47"/>
      <c r="I10" s="57"/>
      <c r="J10" s="58"/>
      <c r="K10" s="63"/>
      <c r="L10" s="128"/>
      <c r="M10" s="66"/>
      <c r="N10" s="59"/>
      <c r="O10" s="59"/>
      <c r="P10" s="59"/>
      <c r="Q10" s="59"/>
      <c r="R10" s="59"/>
      <c r="S10" s="59"/>
      <c r="T10" s="59"/>
      <c r="U10" s="59"/>
      <c r="V10" s="54">
        <f t="shared" si="0"/>
        <v>0</v>
      </c>
    </row>
    <row r="11" spans="1:22" ht="13.9" x14ac:dyDescent="0.25">
      <c r="A11" s="36"/>
      <c r="B11" s="37"/>
      <c r="C11" s="37"/>
      <c r="D11" s="40"/>
      <c r="E11" s="43"/>
      <c r="F11" s="37"/>
      <c r="G11" s="37"/>
      <c r="H11" s="47"/>
      <c r="I11" s="57"/>
      <c r="J11" s="58"/>
      <c r="K11" s="63"/>
      <c r="L11" s="128"/>
      <c r="M11" s="66"/>
      <c r="N11" s="59"/>
      <c r="O11" s="59"/>
      <c r="P11" s="59"/>
      <c r="Q11" s="59"/>
      <c r="R11" s="59"/>
      <c r="S11" s="59"/>
      <c r="T11" s="59"/>
      <c r="U11" s="59"/>
      <c r="V11" s="54">
        <f t="shared" si="0"/>
        <v>0</v>
      </c>
    </row>
    <row r="12" spans="1:22" ht="13.9" x14ac:dyDescent="0.25">
      <c r="A12" s="34"/>
      <c r="B12" s="35"/>
      <c r="C12" s="35"/>
      <c r="D12" s="39"/>
      <c r="E12" s="42"/>
      <c r="F12" s="35"/>
      <c r="G12" s="35"/>
      <c r="H12" s="46"/>
      <c r="I12" s="56"/>
      <c r="J12" s="52"/>
      <c r="K12" s="61"/>
      <c r="L12" s="128"/>
      <c r="M12" s="65"/>
      <c r="N12" s="53"/>
      <c r="O12" s="53"/>
      <c r="P12" s="53"/>
      <c r="Q12" s="53"/>
      <c r="R12" s="53"/>
      <c r="S12" s="53"/>
      <c r="T12" s="53"/>
      <c r="U12" s="53"/>
      <c r="V12" s="54">
        <f t="shared" si="0"/>
        <v>0</v>
      </c>
    </row>
    <row r="13" spans="1:22" ht="13.9" x14ac:dyDescent="0.25">
      <c r="A13" s="34"/>
      <c r="B13" s="35"/>
      <c r="C13" s="35"/>
      <c r="D13" s="39"/>
      <c r="E13" s="42"/>
      <c r="F13" s="35"/>
      <c r="G13" s="35"/>
      <c r="H13" s="46"/>
      <c r="I13" s="56"/>
      <c r="J13" s="52"/>
      <c r="K13" s="61"/>
      <c r="L13" s="128"/>
      <c r="M13" s="65"/>
      <c r="N13" s="53"/>
      <c r="O13" s="53"/>
      <c r="P13" s="53"/>
      <c r="Q13" s="53"/>
      <c r="R13" s="53"/>
      <c r="S13" s="53"/>
      <c r="T13" s="53"/>
      <c r="U13" s="53"/>
      <c r="V13" s="54">
        <f t="shared" si="0"/>
        <v>0</v>
      </c>
    </row>
    <row r="14" spans="1:22" ht="13.9" x14ac:dyDescent="0.25">
      <c r="A14" s="34"/>
      <c r="B14" s="35"/>
      <c r="C14" s="35"/>
      <c r="D14" s="39"/>
      <c r="E14" s="42"/>
      <c r="F14" s="35"/>
      <c r="G14" s="35"/>
      <c r="H14" s="46"/>
      <c r="I14" s="56"/>
      <c r="J14" s="52"/>
      <c r="K14" s="61"/>
      <c r="L14" s="128"/>
      <c r="M14" s="65"/>
      <c r="N14" s="53"/>
      <c r="O14" s="53"/>
      <c r="P14" s="53"/>
      <c r="Q14" s="53"/>
      <c r="R14" s="53"/>
      <c r="S14" s="53"/>
      <c r="T14" s="53"/>
      <c r="U14" s="53"/>
      <c r="V14" s="54">
        <f t="shared" si="0"/>
        <v>0</v>
      </c>
    </row>
    <row r="15" spans="1:22" ht="13.9" x14ac:dyDescent="0.25">
      <c r="A15" s="34"/>
      <c r="B15" s="35"/>
      <c r="C15" s="35"/>
      <c r="D15" s="39"/>
      <c r="E15" s="42"/>
      <c r="F15" s="35"/>
      <c r="G15" s="35"/>
      <c r="H15" s="46"/>
      <c r="I15" s="56"/>
      <c r="J15" s="52"/>
      <c r="K15" s="61"/>
      <c r="L15" s="128"/>
      <c r="M15" s="65"/>
      <c r="N15" s="53"/>
      <c r="O15" s="53"/>
      <c r="P15" s="53"/>
      <c r="Q15" s="53"/>
      <c r="R15" s="53"/>
      <c r="S15" s="53"/>
      <c r="T15" s="53"/>
      <c r="U15" s="53"/>
      <c r="V15" s="54">
        <f t="shared" si="0"/>
        <v>0</v>
      </c>
    </row>
    <row r="16" spans="1:22" ht="13.9" x14ac:dyDescent="0.25">
      <c r="A16" s="36"/>
      <c r="B16" s="37"/>
      <c r="C16" s="37"/>
      <c r="D16" s="40"/>
      <c r="E16" s="43"/>
      <c r="F16" s="37"/>
      <c r="G16" s="37"/>
      <c r="H16" s="47"/>
      <c r="I16" s="55"/>
      <c r="J16" s="52"/>
      <c r="K16" s="61"/>
      <c r="L16" s="128"/>
      <c r="M16" s="65"/>
      <c r="N16" s="53"/>
      <c r="O16" s="53"/>
      <c r="P16" s="53"/>
      <c r="Q16" s="53"/>
      <c r="R16" s="53"/>
      <c r="S16" s="53"/>
      <c r="T16" s="53"/>
      <c r="U16" s="53"/>
      <c r="V16" s="54">
        <f t="shared" si="0"/>
        <v>0</v>
      </c>
    </row>
    <row r="17" spans="1:23" ht="13.9" x14ac:dyDescent="0.25">
      <c r="A17" s="36"/>
      <c r="B17" s="37"/>
      <c r="C17" s="37"/>
      <c r="D17" s="40"/>
      <c r="E17" s="43"/>
      <c r="F17" s="37"/>
      <c r="G17" s="37"/>
      <c r="H17" s="47"/>
      <c r="I17" s="56"/>
      <c r="J17" s="52"/>
      <c r="K17" s="62"/>
      <c r="L17" s="128"/>
      <c r="M17" s="65"/>
      <c r="N17" s="53"/>
      <c r="O17" s="53"/>
      <c r="P17" s="53"/>
      <c r="Q17" s="53"/>
      <c r="R17" s="53"/>
      <c r="S17" s="53"/>
      <c r="T17" s="53"/>
      <c r="U17" s="53"/>
      <c r="V17" s="54">
        <f t="shared" si="0"/>
        <v>0</v>
      </c>
    </row>
    <row r="18" spans="1:23" ht="13.9" x14ac:dyDescent="0.25">
      <c r="A18" s="36"/>
      <c r="B18" s="37"/>
      <c r="C18" s="37"/>
      <c r="D18" s="40"/>
      <c r="E18" s="43"/>
      <c r="F18" s="37"/>
      <c r="G18" s="37"/>
      <c r="H18" s="47"/>
      <c r="I18" s="56"/>
      <c r="J18" s="52"/>
      <c r="K18" s="61"/>
      <c r="L18" s="128"/>
      <c r="M18" s="65"/>
      <c r="N18" s="53"/>
      <c r="O18" s="53"/>
      <c r="P18" s="53"/>
      <c r="Q18" s="53"/>
      <c r="R18" s="53"/>
      <c r="S18" s="53"/>
      <c r="T18" s="53"/>
      <c r="U18" s="53"/>
      <c r="V18" s="54">
        <f t="shared" si="0"/>
        <v>0</v>
      </c>
    </row>
    <row r="19" spans="1:23" ht="13.9" x14ac:dyDescent="0.25">
      <c r="A19" s="36"/>
      <c r="B19" s="37"/>
      <c r="C19" s="37"/>
      <c r="D19" s="40"/>
      <c r="E19" s="43"/>
      <c r="F19" s="37"/>
      <c r="G19" s="37"/>
      <c r="H19" s="47"/>
      <c r="I19" s="56"/>
      <c r="J19" s="52"/>
      <c r="K19" s="61"/>
      <c r="L19" s="128"/>
      <c r="M19" s="65"/>
      <c r="N19" s="53"/>
      <c r="O19" s="53"/>
      <c r="P19" s="53"/>
      <c r="Q19" s="53"/>
      <c r="R19" s="53"/>
      <c r="S19" s="53"/>
      <c r="T19" s="53"/>
      <c r="U19" s="53"/>
      <c r="V19" s="54">
        <f t="shared" si="0"/>
        <v>0</v>
      </c>
    </row>
    <row r="20" spans="1:23" ht="13.9" x14ac:dyDescent="0.25">
      <c r="A20" s="36"/>
      <c r="B20" s="37"/>
      <c r="C20" s="37"/>
      <c r="D20" s="40"/>
      <c r="E20" s="43"/>
      <c r="F20" s="37"/>
      <c r="G20" s="37"/>
      <c r="H20" s="47"/>
      <c r="I20" s="56"/>
      <c r="J20" s="52"/>
      <c r="K20" s="61"/>
      <c r="L20" s="128"/>
      <c r="M20" s="65"/>
      <c r="N20" s="53"/>
      <c r="O20" s="53"/>
      <c r="P20" s="53"/>
      <c r="Q20" s="53"/>
      <c r="R20" s="53"/>
      <c r="S20" s="53"/>
      <c r="T20" s="53"/>
      <c r="U20" s="53"/>
      <c r="V20" s="54">
        <f t="shared" si="0"/>
        <v>0</v>
      </c>
    </row>
    <row r="21" spans="1:23" ht="13.9" x14ac:dyDescent="0.25">
      <c r="A21" s="36"/>
      <c r="B21" s="37"/>
      <c r="C21" s="37"/>
      <c r="D21" s="40"/>
      <c r="E21" s="43"/>
      <c r="F21" s="37"/>
      <c r="G21" s="37"/>
      <c r="H21" s="47"/>
      <c r="I21" s="56"/>
      <c r="J21" s="52"/>
      <c r="K21" s="61"/>
      <c r="L21" s="128"/>
      <c r="M21" s="65"/>
      <c r="N21" s="53"/>
      <c r="O21" s="53"/>
      <c r="P21" s="53"/>
      <c r="Q21" s="53"/>
      <c r="R21" s="53"/>
      <c r="S21" s="53"/>
      <c r="T21" s="53"/>
      <c r="U21" s="53"/>
      <c r="V21" s="54">
        <f t="shared" si="0"/>
        <v>0</v>
      </c>
    </row>
    <row r="22" spans="1:23" ht="13.9" x14ac:dyDescent="0.25">
      <c r="A22" s="36"/>
      <c r="B22" s="37"/>
      <c r="C22" s="37"/>
      <c r="D22" s="40"/>
      <c r="E22" s="43"/>
      <c r="F22" s="37"/>
      <c r="G22" s="37"/>
      <c r="H22" s="47"/>
      <c r="I22" s="56"/>
      <c r="J22" s="52"/>
      <c r="K22" s="61"/>
      <c r="L22" s="128"/>
      <c r="M22" s="65"/>
      <c r="N22" s="53"/>
      <c r="O22" s="53"/>
      <c r="P22" s="53"/>
      <c r="Q22" s="53"/>
      <c r="R22" s="53"/>
      <c r="S22" s="53"/>
      <c r="T22" s="53"/>
      <c r="U22" s="53"/>
      <c r="V22" s="54">
        <f t="shared" si="0"/>
        <v>0</v>
      </c>
    </row>
    <row r="23" spans="1:23" ht="13.9" x14ac:dyDescent="0.25">
      <c r="A23" s="36"/>
      <c r="B23" s="37"/>
      <c r="C23" s="37"/>
      <c r="D23" s="40"/>
      <c r="E23" s="43"/>
      <c r="F23" s="37"/>
      <c r="G23" s="37"/>
      <c r="H23" s="47"/>
      <c r="I23" s="56"/>
      <c r="J23" s="52"/>
      <c r="K23" s="61"/>
      <c r="L23" s="128"/>
      <c r="M23" s="65"/>
      <c r="N23" s="53"/>
      <c r="O23" s="53"/>
      <c r="P23" s="53"/>
      <c r="Q23" s="53"/>
      <c r="R23" s="53"/>
      <c r="S23" s="53"/>
      <c r="T23" s="53"/>
      <c r="U23" s="53"/>
      <c r="V23" s="54">
        <f t="shared" si="0"/>
        <v>0</v>
      </c>
    </row>
    <row r="24" spans="1:23" ht="13.9" x14ac:dyDescent="0.25">
      <c r="A24" s="36"/>
      <c r="B24" s="37"/>
      <c r="C24" s="37"/>
      <c r="D24" s="40"/>
      <c r="E24" s="43"/>
      <c r="F24" s="37"/>
      <c r="G24" s="37"/>
      <c r="H24" s="47"/>
      <c r="I24" s="56"/>
      <c r="J24" s="52"/>
      <c r="K24" s="62"/>
      <c r="L24" s="128"/>
      <c r="M24" s="65"/>
      <c r="N24" s="53"/>
      <c r="O24" s="53"/>
      <c r="P24" s="53"/>
      <c r="Q24" s="53"/>
      <c r="R24" s="53"/>
      <c r="S24" s="53"/>
      <c r="T24" s="53"/>
      <c r="U24" s="53"/>
      <c r="V24" s="54">
        <f t="shared" si="0"/>
        <v>0</v>
      </c>
    </row>
    <row r="25" spans="1:23" ht="13.9" x14ac:dyDescent="0.25">
      <c r="A25" s="36"/>
      <c r="B25" s="37"/>
      <c r="C25" s="37"/>
      <c r="D25" s="40"/>
      <c r="E25" s="43"/>
      <c r="F25" s="37"/>
      <c r="G25" s="37"/>
      <c r="H25" s="47"/>
      <c r="I25" s="56"/>
      <c r="J25" s="52"/>
      <c r="K25" s="61"/>
      <c r="L25" s="128"/>
      <c r="M25" s="65"/>
      <c r="N25" s="53"/>
      <c r="O25" s="53"/>
      <c r="P25" s="53"/>
      <c r="Q25" s="53"/>
      <c r="R25" s="53"/>
      <c r="S25" s="53"/>
      <c r="T25" s="53"/>
      <c r="U25" s="53"/>
      <c r="V25" s="54">
        <f t="shared" si="0"/>
        <v>0</v>
      </c>
    </row>
    <row r="26" spans="1:23" ht="13.9" x14ac:dyDescent="0.25">
      <c r="A26" s="36"/>
      <c r="B26" s="37"/>
      <c r="C26" s="37"/>
      <c r="D26" s="40"/>
      <c r="E26" s="43"/>
      <c r="F26" s="37"/>
      <c r="G26" s="37"/>
      <c r="H26" s="47"/>
      <c r="I26" s="56"/>
      <c r="J26" s="52"/>
      <c r="K26" s="61"/>
      <c r="L26" s="128"/>
      <c r="M26" s="65"/>
      <c r="N26" s="53"/>
      <c r="O26" s="53"/>
      <c r="P26" s="53"/>
      <c r="Q26" s="53"/>
      <c r="R26" s="53"/>
      <c r="S26" s="53"/>
      <c r="T26" s="53"/>
      <c r="U26" s="53"/>
      <c r="V26" s="54">
        <f t="shared" si="0"/>
        <v>0</v>
      </c>
    </row>
    <row r="27" spans="1:23" ht="13.9" x14ac:dyDescent="0.25">
      <c r="A27" s="36"/>
      <c r="B27" s="37"/>
      <c r="C27" s="37"/>
      <c r="D27" s="40"/>
      <c r="E27" s="43"/>
      <c r="F27" s="37"/>
      <c r="G27" s="37"/>
      <c r="H27" s="47"/>
      <c r="I27" s="56"/>
      <c r="J27" s="52"/>
      <c r="K27" s="61"/>
      <c r="L27" s="128"/>
      <c r="M27" s="65"/>
      <c r="N27" s="53"/>
      <c r="O27" s="53"/>
      <c r="P27" s="53"/>
      <c r="Q27" s="53"/>
      <c r="R27" s="53"/>
      <c r="S27" s="53"/>
      <c r="T27" s="53"/>
      <c r="U27" s="53"/>
      <c r="V27" s="54">
        <f t="shared" si="0"/>
        <v>0</v>
      </c>
    </row>
    <row r="28" spans="1:23" ht="13.9" x14ac:dyDescent="0.25">
      <c r="A28" s="36"/>
      <c r="B28" s="37"/>
      <c r="C28" s="37"/>
      <c r="D28" s="40"/>
      <c r="E28" s="43"/>
      <c r="F28" s="37"/>
      <c r="G28" s="37"/>
      <c r="H28" s="47"/>
      <c r="I28" s="56"/>
      <c r="J28" s="52"/>
      <c r="K28" s="61"/>
      <c r="L28" s="128"/>
      <c r="M28" s="65"/>
      <c r="N28" s="53"/>
      <c r="O28" s="53"/>
      <c r="P28" s="53"/>
      <c r="Q28" s="53"/>
      <c r="R28" s="53"/>
      <c r="S28" s="53"/>
      <c r="T28" s="53"/>
      <c r="U28" s="53"/>
      <c r="V28" s="54">
        <f t="shared" si="0"/>
        <v>0</v>
      </c>
    </row>
    <row r="29" spans="1:23" ht="13.9" x14ac:dyDescent="0.25">
      <c r="A29" s="36"/>
      <c r="B29" s="37"/>
      <c r="C29" s="37"/>
      <c r="D29" s="40"/>
      <c r="E29" s="43"/>
      <c r="F29" s="37"/>
      <c r="G29" s="37"/>
      <c r="H29" s="47"/>
      <c r="I29" s="56"/>
      <c r="J29" s="52"/>
      <c r="K29" s="61"/>
      <c r="L29" s="128"/>
      <c r="M29" s="65"/>
      <c r="N29" s="53"/>
      <c r="O29" s="53"/>
      <c r="P29" s="53"/>
      <c r="Q29" s="53"/>
      <c r="R29" s="53"/>
      <c r="S29" s="53"/>
      <c r="T29" s="53"/>
      <c r="U29" s="53"/>
      <c r="V29" s="54">
        <f t="shared" si="0"/>
        <v>0</v>
      </c>
    </row>
    <row r="30" spans="1:23" ht="13.9" x14ac:dyDescent="0.25">
      <c r="A30" s="36"/>
      <c r="B30" s="37"/>
      <c r="C30" s="37"/>
      <c r="D30" s="40"/>
      <c r="E30" s="43"/>
      <c r="F30" s="37"/>
      <c r="G30" s="37"/>
      <c r="H30" s="47"/>
      <c r="I30" s="56"/>
      <c r="J30" s="52"/>
      <c r="K30" s="61"/>
      <c r="L30" s="129"/>
      <c r="M30" s="105"/>
      <c r="N30" s="106"/>
      <c r="O30" s="106"/>
      <c r="P30" s="106"/>
      <c r="Q30" s="106"/>
      <c r="R30" s="106"/>
      <c r="S30" s="106"/>
      <c r="T30" s="106"/>
      <c r="U30" s="106"/>
      <c r="V30" s="107">
        <f t="shared" si="0"/>
        <v>0</v>
      </c>
    </row>
    <row r="31" spans="1:23" ht="14.45" thickBot="1" x14ac:dyDescent="0.3">
      <c r="A31" s="73">
        <v>43921</v>
      </c>
      <c r="B31" s="49"/>
      <c r="C31" s="49" t="s">
        <v>25</v>
      </c>
      <c r="D31" s="112">
        <f>SUM(D6:D30)</f>
        <v>17137.280000000002</v>
      </c>
      <c r="E31" s="48">
        <f>SUM(E7:E30)</f>
        <v>0</v>
      </c>
      <c r="F31" s="50">
        <f>SUM(F7:F30)</f>
        <v>0</v>
      </c>
      <c r="G31" s="50">
        <f>SUM(G7:G30)</f>
        <v>0</v>
      </c>
      <c r="H31" s="51">
        <f>SUM(H7:H30)</f>
        <v>0</v>
      </c>
      <c r="I31" s="70">
        <v>43921</v>
      </c>
      <c r="J31" s="71"/>
      <c r="K31" s="72" t="s">
        <v>23</v>
      </c>
      <c r="L31" s="130">
        <f t="shared" ref="L31:V31" si="1">SUM(L7:L30)</f>
        <v>0</v>
      </c>
      <c r="M31" s="108">
        <f t="shared" si="1"/>
        <v>0</v>
      </c>
      <c r="N31" s="109">
        <f t="shared" si="1"/>
        <v>0</v>
      </c>
      <c r="O31" s="109">
        <f t="shared" si="1"/>
        <v>0</v>
      </c>
      <c r="P31" s="109">
        <f t="shared" si="1"/>
        <v>0</v>
      </c>
      <c r="Q31" s="109">
        <f t="shared" si="1"/>
        <v>0</v>
      </c>
      <c r="R31" s="109">
        <f t="shared" si="1"/>
        <v>0</v>
      </c>
      <c r="S31" s="109">
        <f t="shared" si="1"/>
        <v>0</v>
      </c>
      <c r="T31" s="109">
        <f t="shared" si="1"/>
        <v>0</v>
      </c>
      <c r="U31" s="109">
        <f t="shared" si="1"/>
        <v>0</v>
      </c>
      <c r="V31" s="110">
        <f t="shared" si="1"/>
        <v>0</v>
      </c>
    </row>
    <row r="32" spans="1:23" thickTop="1" thickBot="1" x14ac:dyDescent="0.3">
      <c r="A32" s="7">
        <v>43921</v>
      </c>
      <c r="B32" s="1"/>
      <c r="C32" s="1" t="s">
        <v>26</v>
      </c>
      <c r="D32" s="112">
        <f>L31</f>
        <v>0</v>
      </c>
      <c r="E32" s="111">
        <f t="shared" ref="E32:H32" si="2">E31+E6</f>
        <v>4961.28</v>
      </c>
      <c r="F32" s="103">
        <f t="shared" si="2"/>
        <v>0</v>
      </c>
      <c r="G32" s="103">
        <f t="shared" si="2"/>
        <v>276.89999999999998</v>
      </c>
      <c r="H32" s="104">
        <f t="shared" si="2"/>
        <v>0</v>
      </c>
      <c r="I32" s="2"/>
      <c r="L32" s="131">
        <f t="shared" ref="L32:V32" si="3">L31+L6</f>
        <v>5476.7800000000007</v>
      </c>
      <c r="M32" s="126">
        <f t="shared" si="3"/>
        <v>2586.8000000000002</v>
      </c>
      <c r="N32" s="103">
        <f t="shared" si="3"/>
        <v>0</v>
      </c>
      <c r="O32" s="103">
        <f t="shared" si="3"/>
        <v>984</v>
      </c>
      <c r="P32" s="103">
        <f t="shared" si="3"/>
        <v>339</v>
      </c>
      <c r="Q32" s="103">
        <f t="shared" si="3"/>
        <v>318</v>
      </c>
      <c r="R32" s="103">
        <f t="shared" si="3"/>
        <v>64</v>
      </c>
      <c r="S32" s="103">
        <f t="shared" si="3"/>
        <v>0</v>
      </c>
      <c r="T32" s="103">
        <f t="shared" si="3"/>
        <v>1116</v>
      </c>
      <c r="U32" s="103">
        <f t="shared" si="3"/>
        <v>84.98</v>
      </c>
      <c r="V32" s="104">
        <f t="shared" si="3"/>
        <v>5060.96</v>
      </c>
      <c r="W32" s="1"/>
    </row>
    <row r="33" spans="1:22" thickTop="1" thickBot="1" x14ac:dyDescent="0.3">
      <c r="A33" s="7">
        <v>43921</v>
      </c>
      <c r="B33" s="1"/>
      <c r="C33" s="1" t="s">
        <v>6</v>
      </c>
      <c r="D33" s="113">
        <f>D31-D32</f>
        <v>17137.280000000002</v>
      </c>
      <c r="F33" s="1" t="s">
        <v>31</v>
      </c>
      <c r="H33" s="5">
        <f>SUM(E32:H32)</f>
        <v>5238.1799999999994</v>
      </c>
      <c r="J33" s="2"/>
      <c r="L33" s="2"/>
      <c r="M33" s="2"/>
      <c r="N33" s="2"/>
      <c r="S33" s="5" t="s">
        <v>24</v>
      </c>
      <c r="V33" s="5">
        <f>SUM(M32:U32)</f>
        <v>5492.78</v>
      </c>
    </row>
    <row r="34" spans="1:22" ht="14.45" thickTop="1" x14ac:dyDescent="0.25">
      <c r="D34" s="87" t="s">
        <v>33</v>
      </c>
      <c r="J34" s="2"/>
      <c r="L34" s="2"/>
      <c r="M34" s="2"/>
      <c r="N34" s="2"/>
    </row>
    <row r="35" spans="1:22" ht="22.15" customHeight="1" x14ac:dyDescent="0.25">
      <c r="C35" s="1"/>
      <c r="D35" s="87"/>
      <c r="E35" s="86"/>
      <c r="F35" s="1"/>
      <c r="G35" s="1"/>
      <c r="H35" s="1"/>
      <c r="J35" s="14" t="s">
        <v>39</v>
      </c>
    </row>
    <row r="36" spans="1:22" ht="21.4" customHeight="1" x14ac:dyDescent="0.3">
      <c r="E36" s="1"/>
      <c r="F36" s="1"/>
      <c r="G36" s="1"/>
      <c r="H36" s="1"/>
      <c r="J36" s="15" t="s">
        <v>42</v>
      </c>
      <c r="L36" s="67"/>
      <c r="M36" s="69" t="s">
        <v>21</v>
      </c>
    </row>
    <row r="37" spans="1:22" ht="14.45" x14ac:dyDescent="0.3">
      <c r="C37" s="1" t="s">
        <v>27</v>
      </c>
      <c r="D37" s="4">
        <v>17375.88</v>
      </c>
      <c r="J37" s="15"/>
      <c r="L37" s="68"/>
      <c r="M37" s="69" t="s">
        <v>21</v>
      </c>
    </row>
    <row r="38" spans="1:22" ht="13.9" x14ac:dyDescent="0.25">
      <c r="C38" s="2" t="s">
        <v>28</v>
      </c>
      <c r="D38" s="4">
        <f>H33</f>
        <v>5238.1799999999994</v>
      </c>
      <c r="L38" s="9">
        <f>SUM(L36:L37)</f>
        <v>0</v>
      </c>
      <c r="M38" s="8"/>
    </row>
    <row r="39" spans="1:22" ht="14.45" x14ac:dyDescent="0.3">
      <c r="C39" s="2" t="s">
        <v>29</v>
      </c>
      <c r="D39" s="4">
        <f>-V33</f>
        <v>-5492.78</v>
      </c>
      <c r="J39" s="15" t="s">
        <v>7</v>
      </c>
      <c r="L39" s="67"/>
      <c r="M39" s="69" t="s">
        <v>22</v>
      </c>
    </row>
    <row r="40" spans="1:22" thickBot="1" x14ac:dyDescent="0.35">
      <c r="C40" s="1" t="s">
        <v>38</v>
      </c>
      <c r="D40" s="132">
        <f>SUM(D37:D39)</f>
        <v>17121.280000000002</v>
      </c>
      <c r="E40" s="88"/>
      <c r="J40" s="89" t="s">
        <v>35</v>
      </c>
      <c r="K40" s="90" t="s">
        <v>52</v>
      </c>
      <c r="L40" s="12">
        <f>L38-L39</f>
        <v>0</v>
      </c>
      <c r="M40" s="17" t="s">
        <v>8</v>
      </c>
      <c r="N40" s="16">
        <f>L40-D40</f>
        <v>-17121.280000000002</v>
      </c>
      <c r="O40" s="16" t="s">
        <v>9</v>
      </c>
    </row>
    <row r="41" spans="1:22" ht="14.45" thickTop="1" x14ac:dyDescent="0.25">
      <c r="D41" s="87" t="s">
        <v>34</v>
      </c>
      <c r="M41" s="8"/>
    </row>
    <row r="42" spans="1:22" ht="14.45" x14ac:dyDescent="0.3">
      <c r="D42" s="93"/>
      <c r="L42" s="92" t="s">
        <v>36</v>
      </c>
      <c r="M42" s="91"/>
      <c r="N42" s="91"/>
    </row>
    <row r="43" spans="1:22" ht="14.45" x14ac:dyDescent="0.3">
      <c r="D43" s="9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76BB2267A424D9E62865C6C419E0F" ma:contentTypeVersion="7" ma:contentTypeDescription="Create a new document." ma:contentTypeScope="" ma:versionID="ba967b3e73ed553b5ae23492754613fc">
  <xsd:schema xmlns:xsd="http://www.w3.org/2001/XMLSchema" xmlns:xs="http://www.w3.org/2001/XMLSchema" xmlns:p="http://schemas.microsoft.com/office/2006/metadata/properties" xmlns:ns2="a8c1db20-37fb-41e0-948c-3e49d58dedc9" targetNamespace="http://schemas.microsoft.com/office/2006/metadata/properties" ma:root="true" ma:fieldsID="2bdcd9d8ebaba4e2d3f662936b3deb08" ns2:_="">
    <xsd:import namespace="a8c1db20-37fb-41e0-948c-3e49d58ded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1db20-37fb-41e0-948c-3e49d58de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FA90A4-21FA-4A1B-A17D-F617F22FD4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8B4102-C510-4522-95AC-4CCBB3B9A7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1F4807-694B-4A99-AA29-064557CFA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c1db20-37fb-41e0-948c-3e49d58ded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30 6 20</vt:lpstr>
      <vt:lpstr>30 9 20</vt:lpstr>
      <vt:lpstr>31 12 20</vt:lpstr>
      <vt:lpstr>31 3 21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Richard Blows</cp:lastModifiedBy>
  <cp:lastPrinted>2020-07-21T09:17:54Z</cp:lastPrinted>
  <dcterms:created xsi:type="dcterms:W3CDTF">2019-12-05T19:10:22Z</dcterms:created>
  <dcterms:modified xsi:type="dcterms:W3CDTF">2020-09-14T09:39:18Z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0x010100FA676BB2267A424D9E62865C6C419E0F</vt:lpwstr>
  </property>
</Properties>
</file>